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037 - AV\01_ZD\"/>
    </mc:Choice>
  </mc:AlternateContent>
  <xr:revisionPtr revIDLastSave="0" documentId="13_ncr:1_{938158BD-C400-41F9-A09D-F87C98391B1D}" xr6:coauthVersionLast="47" xr6:coauthVersionMax="47" xr10:uidLastSave="{00000000-0000-0000-0000-000000000000}"/>
  <bookViews>
    <workbookView xWindow="28680" yWindow="-120" windowWidth="29040" windowHeight="15840" tabRatio="725" xr2:uid="{00000000-000D-0000-FFFF-FFFF00000000}"/>
  </bookViews>
  <sheets>
    <sheet name="Formulář pro cenovou nabídku s " sheetId="1" r:id="rId1"/>
  </sheets>
  <externalReferences>
    <externalReference r:id="rId2"/>
  </externalReferences>
  <definedNames>
    <definedName name="_xlnm._FilterDatabase" localSheetId="0" hidden="1">'Formulář pro cenovou nabídku s '!$A$5:$Q$38</definedName>
    <definedName name="FUNKCE">[1]Soupis!#REF!</definedName>
    <definedName name="INVC">[1]Soupis!#REF!</definedName>
    <definedName name="m">[1]Soupis!#REF!</definedName>
    <definedName name="NÁSTAVBA">[1]Soupis!#REF!</definedName>
    <definedName name="_xlnm.Print_Titles" localSheetId="0">'Formulář pro cenovou nabídku s '!$5:$5</definedName>
    <definedName name="OBOR">[1]Soupis!#REF!</definedName>
    <definedName name="OPR">[1]Soupis!#REF!</definedName>
    <definedName name="PINVC">[1]Soupis!#REF!</definedName>
    <definedName name="PROC">[1]Soupis!#REF!</definedName>
    <definedName name="PROVEDENÍ">[1]Soupis!#REF!</definedName>
    <definedName name="SAP">[1]Soupis!#REF!</definedName>
    <definedName name="STRED">[1]Soupis!#REF!</definedName>
    <definedName name="TECHN.PROHL.">[1]Soupis!#REF!</definedName>
    <definedName name="TR">[1]Soupis!#REF!</definedName>
    <definedName name="TYP_MOTORU">[1]Soupis!#REF!</definedName>
    <definedName name="TYPZP">[1]Soupis!#REF!</definedName>
    <definedName name="ZAKAZKA">[1]Soupis!#REF!</definedName>
    <definedName name="ZAKAZKA_R_3">[1]Soupis!#REF!</definedName>
    <definedName name="ZC">[1]Soupis!#REF!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4" i="1" l="1"/>
  <c r="O58" i="1"/>
  <c r="O17" i="1" l="1"/>
  <c r="S43" i="1" l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9" i="1"/>
  <c r="O60" i="1"/>
  <c r="O61" i="1"/>
  <c r="O62" i="1"/>
  <c r="O63" i="1"/>
  <c r="O65" i="1"/>
  <c r="O66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O7" i="1"/>
  <c r="O8" i="1"/>
  <c r="O9" i="1"/>
  <c r="O10" i="1"/>
  <c r="O11" i="1"/>
  <c r="O12" i="1"/>
  <c r="O13" i="1"/>
  <c r="O14" i="1"/>
  <c r="O15" i="1"/>
  <c r="O16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 l="1"/>
  <c r="S42" i="1" l="1"/>
  <c r="O42" i="1"/>
  <c r="K42" i="1"/>
  <c r="S67" i="1" l="1"/>
  <c r="K67" i="1"/>
  <c r="O67" i="1"/>
  <c r="I69" i="1" l="1"/>
  <c r="O6" i="1"/>
  <c r="S6" i="1" l="1"/>
  <c r="S31" i="1" l="1"/>
  <c r="O31" i="1"/>
  <c r="I33" i="1" l="1"/>
  <c r="I82" i="1" s="1"/>
</calcChain>
</file>

<file path=xl/sharedStrings.xml><?xml version="1.0" encoding="utf-8"?>
<sst xmlns="http://schemas.openxmlformats.org/spreadsheetml/2006/main" count="411" uniqueCount="167">
  <si>
    <t>MUV 69.1</t>
  </si>
  <si>
    <t>MUV 69</t>
  </si>
  <si>
    <t>HR 3001</t>
  </si>
  <si>
    <t>MUV 69.2</t>
  </si>
  <si>
    <t>NJ 70-1R</t>
  </si>
  <si>
    <t>Nástavba</t>
  </si>
  <si>
    <t>MPV 22.1</t>
  </si>
  <si>
    <t>MVTV 2.2</t>
  </si>
  <si>
    <t>MUV 77</t>
  </si>
  <si>
    <t>MUV 75</t>
  </si>
  <si>
    <t>PK 9002 EH</t>
  </si>
  <si>
    <t>Výrobní číslo zdvihacího zařízení</t>
  </si>
  <si>
    <t>Evidenční číslo zdvihacího zařízení</t>
  </si>
  <si>
    <t>PPP1N-H-020/16</t>
  </si>
  <si>
    <t>Typ SV</t>
  </si>
  <si>
    <t>kolejový vůz</t>
  </si>
  <si>
    <t>Výrobní číslo SV</t>
  </si>
  <si>
    <t>Evidenční číslo SV</t>
  </si>
  <si>
    <t>Suma</t>
  </si>
  <si>
    <t>TO/MES/OTV</t>
  </si>
  <si>
    <t>celková cena (počet prov.revizí x cena za prov. revizi)</t>
  </si>
  <si>
    <t>celková cena (počet revizí x cena za revizi)</t>
  </si>
  <si>
    <t>celková cena (počet prohlídek x cena za prohlídku)</t>
  </si>
  <si>
    <t>cena provozní revize 2025</t>
  </si>
  <si>
    <t>počet revizí v 2025 v intervalu 1x za 3 roky</t>
  </si>
  <si>
    <t>Datum provozní revize 1x za rok</t>
  </si>
  <si>
    <t>Datum rohlídky a zkoušky 1x 6 let</t>
  </si>
  <si>
    <t>Datum revize 1x za 3 roky</t>
  </si>
  <si>
    <t>cena za jednu revizi 2025</t>
  </si>
  <si>
    <t>počet prohlídek a zkoušek 2025 interval 1 x za 6 let</t>
  </si>
  <si>
    <t>cena prohlídky a zkoušky 2025</t>
  </si>
  <si>
    <t>počet provozních revizí v 2025 v intervalu 1x za rok</t>
  </si>
  <si>
    <t>počet provozních revizí v 2026 v intervalu 1x za rok</t>
  </si>
  <si>
    <t>cena provozní revize 2026</t>
  </si>
  <si>
    <t>počet revizí v 2026 v intervalu 1x za 3 roky</t>
  </si>
  <si>
    <t>cena za jednu revizi 2026</t>
  </si>
  <si>
    <t>počet prohlídek a zkoušek 2026 interval 1 x za 6 let</t>
  </si>
  <si>
    <t>cena prohlídky a zkoušky 2026</t>
  </si>
  <si>
    <t xml:space="preserve"> Ev. Č. VZ</t>
  </si>
  <si>
    <t>Nabídková cena celkem za provozní revize, prohlídky a zkoušky (rok 2025 + rok 2026)</t>
  </si>
  <si>
    <t>Příloha č. 1 Výzvy k podání nabídky:           Formulář pro cenovou nabídku</t>
  </si>
  <si>
    <t>Informace k vyplnění:</t>
  </si>
  <si>
    <t>4) všechny ceny budou uvedeny v Kč bez DPH</t>
  </si>
  <si>
    <t>Celková nabízená cena za provozní revize, prohlídky a zkoušky za rok 2026</t>
  </si>
  <si>
    <t>Celková nabízená cena za provozní revize, prohlídky a zkoušky za rok 2025</t>
  </si>
  <si>
    <t>TO Ostrava Svinov</t>
  </si>
  <si>
    <t xml:space="preserve">TO Ostrava </t>
  </si>
  <si>
    <t>TO Studénka</t>
  </si>
  <si>
    <t>TO Bohumín</t>
  </si>
  <si>
    <t>TO Ostrava</t>
  </si>
  <si>
    <t>TO Havířov</t>
  </si>
  <si>
    <t>SMeS Český Těšín</t>
  </si>
  <si>
    <t>TO Český Těšín</t>
  </si>
  <si>
    <t>TO Krnov</t>
  </si>
  <si>
    <t>TO Bruntál</t>
  </si>
  <si>
    <t>TO Suchdol nad Odrou</t>
  </si>
  <si>
    <t>TO Frýdek Místek</t>
  </si>
  <si>
    <t>OTV Český Těšín/DTV Návsí</t>
  </si>
  <si>
    <t>OTV Bohumín</t>
  </si>
  <si>
    <t>TO Návsí</t>
  </si>
  <si>
    <t>TO Frenštát pod Radhoštěm</t>
  </si>
  <si>
    <t>OTV Český Těšín</t>
  </si>
  <si>
    <t>TO Obvod Opava</t>
  </si>
  <si>
    <t>MTW 100.1</t>
  </si>
  <si>
    <t>MUV 74.1</t>
  </si>
  <si>
    <t>MUV 74.1 N KSF</t>
  </si>
  <si>
    <t>17-0913</t>
  </si>
  <si>
    <t>17-0914</t>
  </si>
  <si>
    <t>17-0917</t>
  </si>
  <si>
    <t>17-0918</t>
  </si>
  <si>
    <t>1031</t>
  </si>
  <si>
    <t>17-0920</t>
  </si>
  <si>
    <t>7370</t>
  </si>
  <si>
    <t>99 54 9701 008-3</t>
  </si>
  <si>
    <t>99 54 9703 004-0</t>
  </si>
  <si>
    <t>11-0555</t>
  </si>
  <si>
    <t>99 54 9703 001-6</t>
  </si>
  <si>
    <t>13-0629</t>
  </si>
  <si>
    <t>11-0565</t>
  </si>
  <si>
    <t>11-0561</t>
  </si>
  <si>
    <t>043</t>
  </si>
  <si>
    <t>044</t>
  </si>
  <si>
    <t>047</t>
  </si>
  <si>
    <t>048</t>
  </si>
  <si>
    <t>050</t>
  </si>
  <si>
    <t>004</t>
  </si>
  <si>
    <t>002</t>
  </si>
  <si>
    <t>001</t>
  </si>
  <si>
    <t>008</t>
  </si>
  <si>
    <t>F80A.0.22 E</t>
  </si>
  <si>
    <t>HIAB 088 BS-2CL</t>
  </si>
  <si>
    <t>PA 135</t>
  </si>
  <si>
    <t>PA 360</t>
  </si>
  <si>
    <t>ALTEC-model A50-OC</t>
  </si>
  <si>
    <t>ŽDJ 5/3.1</t>
  </si>
  <si>
    <t>ŽDJ 5/3</t>
  </si>
  <si>
    <t>F85B.0.22 E</t>
  </si>
  <si>
    <t>O476</t>
  </si>
  <si>
    <t>0805-0385</t>
  </si>
  <si>
    <t>1211/85</t>
  </si>
  <si>
    <t>0805-0302</t>
  </si>
  <si>
    <t>001/2006</t>
  </si>
  <si>
    <t>190168 (08/19)</t>
  </si>
  <si>
    <t>1214/85</t>
  </si>
  <si>
    <t>2637/89</t>
  </si>
  <si>
    <t>O3/07</t>
  </si>
  <si>
    <t>0805-0155</t>
  </si>
  <si>
    <t>001/2008</t>
  </si>
  <si>
    <t>0805-0506</t>
  </si>
  <si>
    <t>50707/13-2</t>
  </si>
  <si>
    <t>0805-0277</t>
  </si>
  <si>
    <t>0850-2848</t>
  </si>
  <si>
    <t>01-690</t>
  </si>
  <si>
    <t>01-694</t>
  </si>
  <si>
    <t>01-701</t>
  </si>
  <si>
    <t>01-702</t>
  </si>
  <si>
    <t>03-724</t>
  </si>
  <si>
    <t>03-898</t>
  </si>
  <si>
    <t>03-618</t>
  </si>
  <si>
    <t>01-386</t>
  </si>
  <si>
    <t>03-380</t>
  </si>
  <si>
    <t>03-405</t>
  </si>
  <si>
    <t>01-711</t>
  </si>
  <si>
    <t>03-262</t>
  </si>
  <si>
    <t>01-1042</t>
  </si>
  <si>
    <t>01-1041</t>
  </si>
  <si>
    <t>03-085</t>
  </si>
  <si>
    <t>01-731</t>
  </si>
  <si>
    <t>03-749</t>
  </si>
  <si>
    <t>03-560</t>
  </si>
  <si>
    <t>03-376</t>
  </si>
  <si>
    <t>01-269</t>
  </si>
  <si>
    <t>03-588</t>
  </si>
  <si>
    <t>01-353</t>
  </si>
  <si>
    <t>01-354</t>
  </si>
  <si>
    <t>01-296</t>
  </si>
  <si>
    <t>01-1064</t>
  </si>
  <si>
    <t>Seznam zdvihacích zařízení na drážních vozidlech OŘ Ostrava oblast Ostrava 2025</t>
  </si>
  <si>
    <t>Tovární 2049, 737 01 Český Těšín</t>
  </si>
  <si>
    <t>Za nádražím 207, 742 01 Suchdol nad Odrou</t>
  </si>
  <si>
    <t>Albrechtická 2479/55, 794 01 Krnov</t>
  </si>
  <si>
    <t>Opavská 845, 721 00 Ostrava Svinov</t>
  </si>
  <si>
    <t>Švermova 76, 709 00 Ostrava</t>
  </si>
  <si>
    <t>Nádražní 135, 742 13 Studénka</t>
  </si>
  <si>
    <t>Bezručova, 735 81 Bohumín</t>
  </si>
  <si>
    <t>Návsí 191, 739 92 Návsí</t>
  </si>
  <si>
    <t>Vrchlického, 792 01 Bruntál</t>
  </si>
  <si>
    <t>Na Poříčí 3890, 738 01 Frýdek Místek</t>
  </si>
  <si>
    <t>K Vypařovačce, 735 51 Bohumín</t>
  </si>
  <si>
    <t>Anenská 2850/25, 746 01 Opava</t>
  </si>
  <si>
    <t>Tovární, 737 01 Český Těšín</t>
  </si>
  <si>
    <t>Nádražní 891, 744 01 Frenštát pod Radhoštěm</t>
  </si>
  <si>
    <t>Železničářů 1302/6, 736 01 Havířov</t>
  </si>
  <si>
    <t>Domovská stanice UTZ/ZZ</t>
  </si>
  <si>
    <t>1) Účastník vyplňuje pouze červeně podsvícené buňky (sloupec "J", "N" a "R")</t>
  </si>
  <si>
    <t xml:space="preserve">2) celková nabídková cena (buňka I82) je hodnotícím kritériem pro výběr nejvhodnější nabídky ve smyslu čl. 13 Výzvy k podání nabídky </t>
  </si>
  <si>
    <t>3) ceny, které účastník uvede (sloupec "J", "N" a "R") jsou cenami konečnými, zahrňující veškeré náklady dodavatele služby, včetně nákladů na dopravu do/z místa plnění a dalších nákladů spojených s plněním veřejné zakázky.</t>
  </si>
  <si>
    <t>únor 2026</t>
  </si>
  <si>
    <t>duben 2026</t>
  </si>
  <si>
    <t>květen 2026</t>
  </si>
  <si>
    <t>červen 2026</t>
  </si>
  <si>
    <t>srpen 2026</t>
  </si>
  <si>
    <t>říjen 2026</t>
  </si>
  <si>
    <t>březen 2026</t>
  </si>
  <si>
    <t>červenec 2026</t>
  </si>
  <si>
    <t>Seznam zdvihacích zařízení na drážních vozidlech OŘ Ostrava oblast Ostrava 2026</t>
  </si>
  <si>
    <t xml:space="preserve"> název VZ:                Provozní revize, prohlídky a zkoušky na zdvihacích zařízeních na drážních vozidlech OŘ Ostrava pro rok 2025-2026 - oblast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</si>
</sst>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#,##0\ &quot;Kč&quot;"/>
    <numFmt numFmtId="166" formatCode="[$-405]mmmm\ yyyy;@"/>
    <numFmt numFmtId="167" formatCode="\ ##,000"/>
  </numFmts>
  <fonts count="19" x14ac:knownFonts="1">
    <font>
      <sz val="9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Verdana"/>
      <family val="2"/>
      <charset val="238"/>
    </font>
    <font>
      <b/>
      <sz val="12"/>
      <name val="Verdana"/>
      <family val="2"/>
      <charset val="238"/>
    </font>
    <font>
      <b/>
      <sz val="12"/>
      <color indexed="8"/>
      <name val="Verdana"/>
      <family val="2"/>
      <charset val="238"/>
    </font>
    <font>
      <sz val="11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Verdana"/>
      <family val="2"/>
      <charset val="238"/>
    </font>
    <font>
      <b/>
      <sz val="14"/>
      <color indexed="8"/>
      <name val="Verdana"/>
      <family val="2"/>
      <charset val="238"/>
    </font>
    <font>
      <b/>
      <sz val="20"/>
      <name val="Verdana"/>
      <family val="2"/>
      <charset val="238"/>
    </font>
    <font>
      <sz val="11"/>
      <name val="Arial CE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11"/>
      <color indexed="8"/>
      <name val="Verdana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18" fillId="0" borderId="0"/>
  </cellStyleXfs>
  <cellXfs count="133">
    <xf numFmtId="0" fontId="0" fillId="0" borderId="0" xfId="0"/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1" fontId="11" fillId="0" borderId="2" xfId="6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12" fillId="0" borderId="9" xfId="0" applyNumberFormat="1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8" fillId="0" borderId="2" xfId="6" applyFont="1" applyBorder="1" applyAlignment="1">
      <alignment horizontal="center" vertical="center"/>
    </xf>
    <xf numFmtId="49" fontId="8" fillId="2" borderId="2" xfId="7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/>
    </xf>
    <xf numFmtId="14" fontId="8" fillId="2" borderId="2" xfId="0" applyNumberFormat="1" applyFont="1" applyFill="1" applyBorder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4" fontId="8" fillId="4" borderId="2" xfId="0" applyNumberFormat="1" applyFont="1" applyFill="1" applyBorder="1" applyAlignment="1">
      <alignment horizontal="center" vertical="center"/>
    </xf>
    <xf numFmtId="14" fontId="8" fillId="0" borderId="4" xfId="0" applyNumberFormat="1" applyFont="1" applyBorder="1" applyAlignment="1">
      <alignment horizontal="center" vertical="center"/>
    </xf>
    <xf numFmtId="166" fontId="8" fillId="2" borderId="2" xfId="0" applyNumberFormat="1" applyFont="1" applyFill="1" applyBorder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4" fontId="8" fillId="2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1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14" fontId="8" fillId="0" borderId="0" xfId="0" applyNumberFormat="1" applyFont="1"/>
    <xf numFmtId="164" fontId="5" fillId="0" borderId="1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165" fontId="11" fillId="0" borderId="8" xfId="0" applyNumberFormat="1" applyFont="1" applyBorder="1" applyAlignment="1">
      <alignment horizontal="center" vertical="center"/>
    </xf>
    <xf numFmtId="1" fontId="11" fillId="0" borderId="8" xfId="0" applyNumberFormat="1" applyFont="1" applyBorder="1" applyAlignment="1">
      <alignment horizontal="center" vertical="center"/>
    </xf>
    <xf numFmtId="14" fontId="11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4" fontId="11" fillId="0" borderId="15" xfId="0" applyNumberFormat="1" applyFont="1" applyBorder="1" applyAlignment="1">
      <alignment horizontal="center" vertical="center"/>
    </xf>
    <xf numFmtId="165" fontId="11" fillId="0" borderId="16" xfId="0" applyNumberFormat="1" applyFont="1" applyBorder="1" applyAlignment="1">
      <alignment horizontal="center" vertical="center"/>
    </xf>
    <xf numFmtId="0" fontId="6" fillId="0" borderId="7" xfId="6" applyFont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11" fillId="2" borderId="10" xfId="0" applyNumberFormat="1" applyFont="1" applyFill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 vertical="center"/>
    </xf>
    <xf numFmtId="164" fontId="11" fillId="3" borderId="17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4" fontId="5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8" fillId="0" borderId="2" xfId="8" applyFont="1" applyBorder="1" applyAlignment="1">
      <alignment horizontal="center" vertical="center"/>
    </xf>
    <xf numFmtId="0" fontId="8" fillId="2" borderId="2" xfId="5" applyFont="1" applyFill="1" applyBorder="1" applyAlignment="1">
      <alignment horizontal="center" vertical="center"/>
    </xf>
    <xf numFmtId="167" fontId="8" fillId="0" borderId="2" xfId="8" applyNumberFormat="1" applyFont="1" applyBorder="1" applyAlignment="1">
      <alignment horizontal="center" vertical="center"/>
    </xf>
    <xf numFmtId="49" fontId="8" fillId="0" borderId="2" xfId="8" applyNumberFormat="1" applyFont="1" applyBorder="1" applyAlignment="1">
      <alignment horizontal="center" vertical="center"/>
    </xf>
    <xf numFmtId="0" fontId="8" fillId="2" borderId="2" xfId="9" applyFont="1" applyFill="1" applyBorder="1" applyAlignment="1">
      <alignment horizontal="center" vertical="center" wrapText="1"/>
    </xf>
    <xf numFmtId="0" fontId="8" fillId="0" borderId="2" xfId="9" applyFont="1" applyBorder="1" applyAlignment="1">
      <alignment horizontal="center" vertical="center" wrapText="1"/>
    </xf>
    <xf numFmtId="49" fontId="8" fillId="2" borderId="2" xfId="5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2" borderId="2" xfId="6" applyNumberFormat="1" applyFont="1" applyFill="1" applyBorder="1" applyAlignment="1">
      <alignment horizontal="center" vertical="center"/>
    </xf>
    <xf numFmtId="49" fontId="17" fillId="2" borderId="2" xfId="6" applyNumberFormat="1" applyFont="1" applyFill="1" applyBorder="1" applyAlignment="1">
      <alignment horizontal="center" vertical="center"/>
    </xf>
    <xf numFmtId="49" fontId="17" fillId="0" borderId="2" xfId="6" applyNumberFormat="1" applyFont="1" applyBorder="1" applyAlignment="1">
      <alignment horizontal="center" vertical="center"/>
    </xf>
    <xf numFmtId="49" fontId="8" fillId="0" borderId="2" xfId="5" applyNumberFormat="1" applyFont="1" applyBorder="1" applyAlignment="1">
      <alignment horizontal="center" vertical="center"/>
    </xf>
    <xf numFmtId="1" fontId="8" fillId="0" borderId="2" xfId="6" applyNumberFormat="1" applyFont="1" applyBorder="1" applyAlignment="1">
      <alignment horizontal="center" vertical="center"/>
    </xf>
    <xf numFmtId="0" fontId="8" fillId="0" borderId="2" xfId="9" applyFont="1" applyBorder="1" applyAlignment="1">
      <alignment horizontal="center" vertical="center"/>
    </xf>
    <xf numFmtId="0" fontId="8" fillId="2" borderId="2" xfId="10" applyFont="1" applyFill="1" applyBorder="1" applyAlignment="1">
      <alignment horizontal="center" vertical="center"/>
    </xf>
    <xf numFmtId="0" fontId="14" fillId="0" borderId="2" xfId="10" applyFont="1" applyBorder="1" applyAlignment="1">
      <alignment horizontal="center" vertical="center"/>
    </xf>
    <xf numFmtId="0" fontId="8" fillId="0" borderId="2" xfId="10" applyFont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14" fontId="16" fillId="2" borderId="2" xfId="10" applyNumberFormat="1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1" fontId="11" fillId="0" borderId="19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4" fontId="16" fillId="2" borderId="20" xfId="10" applyNumberFormat="1" applyFont="1" applyFill="1" applyBorder="1" applyAlignment="1">
      <alignment horizontal="center" vertical="center"/>
    </xf>
    <xf numFmtId="14" fontId="8" fillId="0" borderId="20" xfId="0" applyNumberFormat="1" applyFont="1" applyBorder="1" applyAlignment="1">
      <alignment horizontal="center" vertical="center"/>
    </xf>
    <xf numFmtId="14" fontId="16" fillId="0" borderId="2" xfId="0" applyNumberFormat="1" applyFont="1" applyBorder="1" applyAlignment="1">
      <alignment horizontal="center" vertical="center"/>
    </xf>
    <xf numFmtId="14" fontId="16" fillId="0" borderId="2" xfId="10" applyNumberFormat="1" applyFont="1" applyBorder="1" applyAlignment="1">
      <alignment horizontal="center" vertical="center"/>
    </xf>
    <xf numFmtId="164" fontId="11" fillId="2" borderId="19" xfId="0" applyNumberFormat="1" applyFont="1" applyFill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11" fillId="3" borderId="20" xfId="0" applyNumberFormat="1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horizontal="center" vertical="center"/>
    </xf>
    <xf numFmtId="14" fontId="11" fillId="2" borderId="2" xfId="0" applyNumberFormat="1" applyFont="1" applyFill="1" applyBorder="1" applyAlignment="1">
      <alignment horizontal="center" vertical="center"/>
    </xf>
    <xf numFmtId="165" fontId="11" fillId="0" borderId="22" xfId="0" applyNumberFormat="1" applyFont="1" applyBorder="1" applyAlignment="1">
      <alignment horizontal="center" vertical="center"/>
    </xf>
    <xf numFmtId="164" fontId="11" fillId="2" borderId="23" xfId="0" applyNumberFormat="1" applyFont="1" applyFill="1" applyBorder="1" applyAlignment="1">
      <alignment horizontal="center" vertical="center"/>
    </xf>
    <xf numFmtId="1" fontId="11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5" xfId="6" applyFont="1" applyBorder="1" applyAlignment="1">
      <alignment horizontal="center" vertical="center"/>
    </xf>
    <xf numFmtId="0" fontId="8" fillId="0" borderId="20" xfId="8" applyFont="1" applyBorder="1" applyAlignment="1">
      <alignment horizontal="left" vertical="center"/>
    </xf>
    <xf numFmtId="0" fontId="8" fillId="0" borderId="2" xfId="8" applyFont="1" applyBorder="1" applyAlignment="1">
      <alignment horizontal="left" vertical="center"/>
    </xf>
    <xf numFmtId="164" fontId="8" fillId="3" borderId="2" xfId="0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8" fillId="0" borderId="1" xfId="8" applyFont="1" applyBorder="1" applyAlignment="1">
      <alignment horizontal="center" vertical="center"/>
    </xf>
    <xf numFmtId="0" fontId="8" fillId="0" borderId="1" xfId="1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5" xfId="8" applyFont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8" fillId="0" borderId="10" xfId="8" applyFont="1" applyBorder="1" applyAlignment="1">
      <alignment horizontal="left" vertical="center"/>
    </xf>
    <xf numFmtId="0" fontId="8" fillId="0" borderId="27" xfId="8" applyFont="1" applyBorder="1" applyAlignment="1">
      <alignment horizontal="left" vertical="center"/>
    </xf>
    <xf numFmtId="0" fontId="8" fillId="0" borderId="28" xfId="8" applyFont="1" applyBorder="1" applyAlignment="1">
      <alignment horizontal="left" vertical="center"/>
    </xf>
    <xf numFmtId="0" fontId="6" fillId="0" borderId="16" xfId="6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0" fontId="8" fillId="2" borderId="1" xfId="5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11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  <cellStyle name="Normální 6" xfId="4" xr:uid="{00000000-0005-0000-0000-000004000000}"/>
    <cellStyle name="normální_List1" xfId="9" xr:uid="{27D4BF56-F4F9-4A6E-A56A-902FEFC49816}"/>
    <cellStyle name="normální_List1 2" xfId="5" xr:uid="{00000000-0005-0000-0000-000005000000}"/>
    <cellStyle name="normální_Soupis SHV Olomouc k 30.6.2008" xfId="6" xr:uid="{00000000-0005-0000-0000-000006000000}"/>
    <cellStyle name="normální_Soupis SHV Ostrava k 30.6.2008" xfId="8" xr:uid="{90B3D45B-3028-4D2C-8A34-4B4D87532440}"/>
    <cellStyle name="normální_Soupis SHV Plzeň k 30.6.2008" xfId="7" xr:uid="{ED3806FF-97F7-409C-917E-5CC6DE94921D}"/>
    <cellStyle name="normální_Soupis vozy k 2011" xfId="10" xr:uid="{FFBE230C-B14E-42E3-B36D-001ED62FD5DA}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enzlova.SZDCRED/Local%20Settings/Temporary%20Internet%20Files/OLK2/WIN95/TEMP/SH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pi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7"/>
  <sheetViews>
    <sheetView tabSelected="1" zoomScale="65" zoomScaleNormal="65" workbookViewId="0">
      <selection activeCell="A2" sqref="A2:K2"/>
    </sheetView>
  </sheetViews>
  <sheetFormatPr defaultColWidth="10.42578125" defaultRowHeight="11.25" x14ac:dyDescent="0.2"/>
  <cols>
    <col min="1" max="1" width="41" style="1" customWidth="1"/>
    <col min="2" max="2" width="58.5703125" style="1" customWidth="1"/>
    <col min="3" max="3" width="20.5703125" style="1" bestFit="1" customWidth="1"/>
    <col min="4" max="4" width="27" style="1" customWidth="1"/>
    <col min="5" max="5" width="14.140625" style="3" customWidth="1"/>
    <col min="6" max="6" width="27.28515625" style="4" customWidth="1"/>
    <col min="7" max="7" width="19" style="1" customWidth="1"/>
    <col min="8" max="8" width="19.7109375" style="2" customWidth="1"/>
    <col min="9" max="9" width="28.28515625" style="2" customWidth="1"/>
    <col min="10" max="11" width="16.42578125" style="2" customWidth="1"/>
    <col min="12" max="12" width="18.42578125" style="2" customWidth="1"/>
    <col min="13" max="13" width="20.7109375" style="1" customWidth="1"/>
    <col min="14" max="15" width="17.140625" style="1" customWidth="1"/>
    <col min="16" max="16" width="21.140625" style="1" customWidth="1"/>
    <col min="17" max="17" width="18.7109375" style="2" customWidth="1"/>
    <col min="18" max="18" width="19.85546875" style="1" customWidth="1"/>
    <col min="19" max="19" width="19.5703125" style="1" customWidth="1"/>
    <col min="20" max="20" width="16.5703125" style="1" customWidth="1"/>
    <col min="21" max="16384" width="10.42578125" style="1"/>
  </cols>
  <sheetData>
    <row r="1" spans="1:20" ht="26.25" customHeight="1" x14ac:dyDescent="0.2">
      <c r="A1" s="128" t="s">
        <v>40</v>
      </c>
      <c r="B1" s="128"/>
      <c r="C1" s="128"/>
      <c r="D1" s="37"/>
    </row>
    <row r="2" spans="1:20" ht="24" customHeight="1" x14ac:dyDescent="0.2">
      <c r="A2" s="129" t="s">
        <v>166</v>
      </c>
      <c r="B2" s="129"/>
      <c r="C2" s="130"/>
      <c r="D2" s="130"/>
      <c r="E2" s="130"/>
      <c r="F2" s="130"/>
      <c r="G2" s="130"/>
      <c r="H2" s="130"/>
      <c r="I2" s="130"/>
      <c r="J2" s="130"/>
      <c r="K2" s="130"/>
    </row>
    <row r="3" spans="1:20" ht="34.5" customHeight="1" x14ac:dyDescent="0.2">
      <c r="A3" s="65" t="s">
        <v>38</v>
      </c>
      <c r="B3" s="65"/>
      <c r="C3" s="131">
        <v>63525037</v>
      </c>
      <c r="D3" s="132"/>
    </row>
    <row r="4" spans="1:20" ht="42" customHeight="1" thickBot="1" x14ac:dyDescent="0.25">
      <c r="A4" s="16" t="s">
        <v>137</v>
      </c>
      <c r="B4" s="16"/>
      <c r="N4" s="36"/>
      <c r="O4" s="17"/>
      <c r="P4" s="17"/>
    </row>
    <row r="5" spans="1:20" ht="123.75" customHeight="1" x14ac:dyDescent="0.2">
      <c r="A5" s="15" t="s">
        <v>19</v>
      </c>
      <c r="B5" s="103" t="s">
        <v>153</v>
      </c>
      <c r="C5" s="5" t="s">
        <v>14</v>
      </c>
      <c r="D5" s="5" t="s">
        <v>16</v>
      </c>
      <c r="E5" s="7" t="s">
        <v>17</v>
      </c>
      <c r="F5" s="8" t="s">
        <v>5</v>
      </c>
      <c r="G5" s="5" t="s">
        <v>11</v>
      </c>
      <c r="H5" s="5" t="s">
        <v>12</v>
      </c>
      <c r="I5" s="6" t="s">
        <v>31</v>
      </c>
      <c r="J5" s="6" t="s">
        <v>23</v>
      </c>
      <c r="K5" s="6" t="s">
        <v>20</v>
      </c>
      <c r="L5" s="6" t="s">
        <v>25</v>
      </c>
      <c r="M5" s="6" t="s">
        <v>24</v>
      </c>
      <c r="N5" s="6" t="s">
        <v>28</v>
      </c>
      <c r="O5" s="6" t="s">
        <v>21</v>
      </c>
      <c r="P5" s="6" t="s">
        <v>27</v>
      </c>
      <c r="Q5" s="6" t="s">
        <v>29</v>
      </c>
      <c r="R5" s="6" t="s">
        <v>30</v>
      </c>
      <c r="S5" s="9" t="s">
        <v>22</v>
      </c>
      <c r="T5" s="6" t="s">
        <v>26</v>
      </c>
    </row>
    <row r="6" spans="1:20" ht="18" customHeight="1" x14ac:dyDescent="0.2">
      <c r="A6" s="18" t="s">
        <v>45</v>
      </c>
      <c r="B6" s="106" t="s">
        <v>141</v>
      </c>
      <c r="C6" s="67" t="s">
        <v>9</v>
      </c>
      <c r="D6" s="69" t="s">
        <v>66</v>
      </c>
      <c r="E6" s="74" t="s">
        <v>80</v>
      </c>
      <c r="F6" s="80" t="s">
        <v>10</v>
      </c>
      <c r="G6" s="20">
        <v>100449264</v>
      </c>
      <c r="H6" s="66" t="s">
        <v>112</v>
      </c>
      <c r="I6" s="11">
        <v>0</v>
      </c>
      <c r="J6" s="38"/>
      <c r="K6" s="38"/>
      <c r="L6" s="38"/>
      <c r="M6" s="11">
        <v>0</v>
      </c>
      <c r="N6" s="38"/>
      <c r="O6" s="57">
        <f t="shared" ref="O6:O30" si="0">N6*M6</f>
        <v>0</v>
      </c>
      <c r="P6" s="38"/>
      <c r="Q6" s="11">
        <v>0</v>
      </c>
      <c r="R6" s="38"/>
      <c r="S6" s="59">
        <f t="shared" ref="S6:S30" si="1">Q6*R6</f>
        <v>0</v>
      </c>
      <c r="T6" s="38"/>
    </row>
    <row r="7" spans="1:20" ht="18" customHeight="1" x14ac:dyDescent="0.2">
      <c r="A7" s="26" t="s">
        <v>46</v>
      </c>
      <c r="B7" s="106" t="s">
        <v>142</v>
      </c>
      <c r="C7" s="67" t="s">
        <v>9</v>
      </c>
      <c r="D7" s="69" t="s">
        <v>67</v>
      </c>
      <c r="E7" s="74" t="s">
        <v>81</v>
      </c>
      <c r="F7" s="80" t="s">
        <v>10</v>
      </c>
      <c r="G7" s="10">
        <v>100449392</v>
      </c>
      <c r="H7" s="66" t="s">
        <v>113</v>
      </c>
      <c r="I7" s="11">
        <v>0</v>
      </c>
      <c r="J7" s="38"/>
      <c r="K7" s="38"/>
      <c r="L7" s="38"/>
      <c r="M7" s="11">
        <v>0</v>
      </c>
      <c r="N7" s="38"/>
      <c r="O7" s="57">
        <f t="shared" si="0"/>
        <v>0</v>
      </c>
      <c r="P7" s="38"/>
      <c r="Q7" s="11">
        <v>0</v>
      </c>
      <c r="R7" s="38"/>
      <c r="S7" s="59">
        <f t="shared" si="1"/>
        <v>0</v>
      </c>
      <c r="T7" s="38"/>
    </row>
    <row r="8" spans="1:20" ht="18" customHeight="1" x14ac:dyDescent="0.2">
      <c r="A8" s="18" t="s">
        <v>47</v>
      </c>
      <c r="B8" s="106" t="s">
        <v>143</v>
      </c>
      <c r="C8" s="67" t="s">
        <v>9</v>
      </c>
      <c r="D8" s="69" t="s">
        <v>68</v>
      </c>
      <c r="E8" s="74" t="s">
        <v>82</v>
      </c>
      <c r="F8" s="80" t="s">
        <v>10</v>
      </c>
      <c r="G8" s="10">
        <v>100453286</v>
      </c>
      <c r="H8" s="66" t="s">
        <v>114</v>
      </c>
      <c r="I8" s="11">
        <v>0</v>
      </c>
      <c r="J8" s="38"/>
      <c r="K8" s="38"/>
      <c r="L8" s="38"/>
      <c r="M8" s="11">
        <v>0</v>
      </c>
      <c r="N8" s="38"/>
      <c r="O8" s="57">
        <f t="shared" si="0"/>
        <v>0</v>
      </c>
      <c r="P8" s="38"/>
      <c r="Q8" s="11">
        <v>0</v>
      </c>
      <c r="R8" s="38"/>
      <c r="S8" s="59">
        <f t="shared" si="1"/>
        <v>0</v>
      </c>
      <c r="T8" s="38"/>
    </row>
    <row r="9" spans="1:20" ht="18" customHeight="1" x14ac:dyDescent="0.2">
      <c r="A9" s="18" t="s">
        <v>48</v>
      </c>
      <c r="B9" s="106" t="s">
        <v>144</v>
      </c>
      <c r="C9" s="67" t="s">
        <v>9</v>
      </c>
      <c r="D9" s="69" t="s">
        <v>69</v>
      </c>
      <c r="E9" s="74" t="s">
        <v>83</v>
      </c>
      <c r="F9" s="80" t="s">
        <v>10</v>
      </c>
      <c r="G9" s="13">
        <v>100453285</v>
      </c>
      <c r="H9" s="66" t="s">
        <v>115</v>
      </c>
      <c r="I9" s="11">
        <v>0</v>
      </c>
      <c r="J9" s="38"/>
      <c r="K9" s="38"/>
      <c r="L9" s="38"/>
      <c r="M9" s="11">
        <v>0</v>
      </c>
      <c r="N9" s="38"/>
      <c r="O9" s="57">
        <f t="shared" si="0"/>
        <v>0</v>
      </c>
      <c r="P9" s="38"/>
      <c r="Q9" s="11">
        <v>0</v>
      </c>
      <c r="R9" s="38"/>
      <c r="S9" s="59">
        <f t="shared" si="1"/>
        <v>0</v>
      </c>
      <c r="T9" s="38"/>
    </row>
    <row r="10" spans="1:20" ht="18" customHeight="1" x14ac:dyDescent="0.2">
      <c r="A10" s="18" t="s">
        <v>49</v>
      </c>
      <c r="B10" s="106" t="s">
        <v>142</v>
      </c>
      <c r="C10" s="67" t="s">
        <v>0</v>
      </c>
      <c r="D10" s="70">
        <v>813</v>
      </c>
      <c r="E10" s="75"/>
      <c r="F10" s="67" t="s">
        <v>2</v>
      </c>
      <c r="G10" s="10" t="s">
        <v>97</v>
      </c>
      <c r="H10" s="66" t="s">
        <v>116</v>
      </c>
      <c r="I10" s="11">
        <v>0</v>
      </c>
      <c r="J10" s="38"/>
      <c r="K10" s="38"/>
      <c r="L10" s="38"/>
      <c r="M10" s="11">
        <v>0</v>
      </c>
      <c r="N10" s="38"/>
      <c r="O10" s="57">
        <f t="shared" si="0"/>
        <v>0</v>
      </c>
      <c r="P10" s="38"/>
      <c r="Q10" s="11">
        <v>0</v>
      </c>
      <c r="R10" s="38"/>
      <c r="S10" s="59">
        <f t="shared" si="1"/>
        <v>0</v>
      </c>
      <c r="T10" s="38"/>
    </row>
    <row r="11" spans="1:20" ht="18" customHeight="1" x14ac:dyDescent="0.2">
      <c r="A11" s="26" t="s">
        <v>50</v>
      </c>
      <c r="B11" s="106" t="s">
        <v>152</v>
      </c>
      <c r="C11" s="67" t="s">
        <v>0</v>
      </c>
      <c r="D11" s="70">
        <v>1129</v>
      </c>
      <c r="E11" s="76"/>
      <c r="F11" s="67" t="s">
        <v>2</v>
      </c>
      <c r="G11" s="10">
        <v>2111</v>
      </c>
      <c r="H11" s="66" t="s">
        <v>117</v>
      </c>
      <c r="I11" s="11">
        <v>0</v>
      </c>
      <c r="J11" s="38"/>
      <c r="K11" s="38"/>
      <c r="L11" s="38"/>
      <c r="M11" s="11">
        <v>0</v>
      </c>
      <c r="N11" s="38"/>
      <c r="O11" s="57">
        <f t="shared" si="0"/>
        <v>0</v>
      </c>
      <c r="P11" s="38"/>
      <c r="Q11" s="11">
        <v>0</v>
      </c>
      <c r="R11" s="38"/>
      <c r="S11" s="59">
        <f>Q11*R11</f>
        <v>0</v>
      </c>
      <c r="T11" s="38"/>
    </row>
    <row r="12" spans="1:20" ht="18" customHeight="1" x14ac:dyDescent="0.2">
      <c r="A12" s="26" t="s">
        <v>51</v>
      </c>
      <c r="B12" s="105" t="s">
        <v>138</v>
      </c>
      <c r="C12" s="67" t="s">
        <v>0</v>
      </c>
      <c r="D12" s="70">
        <v>1146</v>
      </c>
      <c r="E12" s="75"/>
      <c r="F12" s="67" t="s">
        <v>2</v>
      </c>
      <c r="G12" s="10">
        <v>2458</v>
      </c>
      <c r="H12" s="66" t="s">
        <v>118</v>
      </c>
      <c r="I12" s="11">
        <v>0</v>
      </c>
      <c r="J12" s="38"/>
      <c r="K12" s="38"/>
      <c r="L12" s="38"/>
      <c r="M12" s="11">
        <v>0</v>
      </c>
      <c r="N12" s="38"/>
      <c r="O12" s="57">
        <f t="shared" si="0"/>
        <v>0</v>
      </c>
      <c r="P12" s="38"/>
      <c r="Q12" s="11">
        <v>0</v>
      </c>
      <c r="R12" s="38"/>
      <c r="S12" s="59">
        <f t="shared" si="1"/>
        <v>0</v>
      </c>
      <c r="T12" s="38"/>
    </row>
    <row r="13" spans="1:20" ht="18" customHeight="1" x14ac:dyDescent="0.2">
      <c r="A13" s="18" t="s">
        <v>52</v>
      </c>
      <c r="B13" s="106" t="s">
        <v>138</v>
      </c>
      <c r="C13" s="67" t="s">
        <v>8</v>
      </c>
      <c r="D13" s="67">
        <v>10</v>
      </c>
      <c r="E13" s="75"/>
      <c r="F13" s="67" t="s">
        <v>89</v>
      </c>
      <c r="G13" s="10" t="s">
        <v>98</v>
      </c>
      <c r="H13" s="66" t="s">
        <v>119</v>
      </c>
      <c r="I13" s="11">
        <v>0</v>
      </c>
      <c r="J13" s="38"/>
      <c r="K13" s="38"/>
      <c r="L13" s="38"/>
      <c r="M13" s="11">
        <v>0</v>
      </c>
      <c r="N13" s="38"/>
      <c r="O13" s="57">
        <f t="shared" si="0"/>
        <v>0</v>
      </c>
      <c r="P13" s="38"/>
      <c r="Q13" s="11">
        <v>0</v>
      </c>
      <c r="R13" s="38"/>
      <c r="S13" s="59">
        <f>Q13*R13</f>
        <v>0</v>
      </c>
      <c r="T13" s="38"/>
    </row>
    <row r="14" spans="1:20" ht="18" customHeight="1" x14ac:dyDescent="0.2">
      <c r="A14" s="26" t="s">
        <v>53</v>
      </c>
      <c r="B14" s="106" t="s">
        <v>140</v>
      </c>
      <c r="C14" s="67" t="s">
        <v>3</v>
      </c>
      <c r="D14" s="70" t="s">
        <v>70</v>
      </c>
      <c r="E14" s="73"/>
      <c r="F14" s="67" t="s">
        <v>2</v>
      </c>
      <c r="G14" s="10" t="s">
        <v>99</v>
      </c>
      <c r="H14" s="66" t="s">
        <v>120</v>
      </c>
      <c r="I14" s="11">
        <v>0</v>
      </c>
      <c r="J14" s="38"/>
      <c r="K14" s="38"/>
      <c r="L14" s="38"/>
      <c r="M14" s="11">
        <v>0</v>
      </c>
      <c r="N14" s="38"/>
      <c r="O14" s="57">
        <f t="shared" si="0"/>
        <v>0</v>
      </c>
      <c r="P14" s="38"/>
      <c r="Q14" s="11">
        <v>0</v>
      </c>
      <c r="R14" s="38"/>
      <c r="S14" s="59">
        <f t="shared" si="1"/>
        <v>0</v>
      </c>
      <c r="T14" s="38"/>
    </row>
    <row r="15" spans="1:20" ht="18.75" customHeight="1" x14ac:dyDescent="0.2">
      <c r="A15" s="18" t="s">
        <v>54</v>
      </c>
      <c r="B15" s="106" t="s">
        <v>146</v>
      </c>
      <c r="C15" s="67" t="s">
        <v>8</v>
      </c>
      <c r="D15" s="67">
        <v>3</v>
      </c>
      <c r="E15" s="19"/>
      <c r="F15" s="67" t="s">
        <v>89</v>
      </c>
      <c r="G15" s="13" t="s">
        <v>100</v>
      </c>
      <c r="H15" s="66" t="s">
        <v>121</v>
      </c>
      <c r="I15" s="11">
        <v>0</v>
      </c>
      <c r="J15" s="38"/>
      <c r="K15" s="38"/>
      <c r="L15" s="38"/>
      <c r="M15" s="11">
        <v>0</v>
      </c>
      <c r="N15" s="44"/>
      <c r="O15" s="57">
        <f t="shared" si="0"/>
        <v>0</v>
      </c>
      <c r="P15" s="38"/>
      <c r="Q15" s="11">
        <v>0</v>
      </c>
      <c r="R15" s="44"/>
      <c r="S15" s="59">
        <f t="shared" si="1"/>
        <v>0</v>
      </c>
      <c r="T15" s="38"/>
    </row>
    <row r="16" spans="1:20" ht="18.75" customHeight="1" x14ac:dyDescent="0.2">
      <c r="A16" s="18" t="s">
        <v>55</v>
      </c>
      <c r="B16" s="106" t="s">
        <v>139</v>
      </c>
      <c r="C16" s="67" t="s">
        <v>9</v>
      </c>
      <c r="D16" s="69" t="s">
        <v>71</v>
      </c>
      <c r="E16" s="21" t="s">
        <v>84</v>
      </c>
      <c r="F16" s="80" t="s">
        <v>10</v>
      </c>
      <c r="G16" s="22">
        <v>100453284</v>
      </c>
      <c r="H16" s="84" t="s">
        <v>122</v>
      </c>
      <c r="I16" s="11">
        <v>1</v>
      </c>
      <c r="J16" s="61"/>
      <c r="K16" s="57">
        <f t="shared" ref="K16:K30" si="2">I16*J16</f>
        <v>0</v>
      </c>
      <c r="L16" s="28">
        <v>45751</v>
      </c>
      <c r="M16" s="95">
        <v>1</v>
      </c>
      <c r="N16" s="61"/>
      <c r="O16" s="94">
        <f t="shared" si="0"/>
        <v>0</v>
      </c>
      <c r="P16" s="99">
        <v>45755</v>
      </c>
      <c r="Q16" s="95">
        <v>1</v>
      </c>
      <c r="R16" s="107"/>
      <c r="S16" s="101">
        <f t="shared" si="1"/>
        <v>0</v>
      </c>
      <c r="T16" s="24">
        <v>45755</v>
      </c>
    </row>
    <row r="17" spans="1:20" ht="18.75" customHeight="1" x14ac:dyDescent="0.2">
      <c r="A17" s="18" t="s">
        <v>56</v>
      </c>
      <c r="B17" s="106" t="s">
        <v>147</v>
      </c>
      <c r="C17" s="67" t="s">
        <v>3</v>
      </c>
      <c r="D17" s="70">
        <v>349</v>
      </c>
      <c r="E17" s="21"/>
      <c r="F17" s="67" t="s">
        <v>90</v>
      </c>
      <c r="G17" s="22">
        <v>881884</v>
      </c>
      <c r="H17" s="66" t="s">
        <v>123</v>
      </c>
      <c r="I17" s="11">
        <v>1</v>
      </c>
      <c r="J17" s="61"/>
      <c r="K17" s="57">
        <f t="shared" si="2"/>
        <v>0</v>
      </c>
      <c r="L17" s="28">
        <v>45766</v>
      </c>
      <c r="M17" s="95">
        <v>1</v>
      </c>
      <c r="N17" s="61"/>
      <c r="O17" s="94">
        <f>N17*M17</f>
        <v>0</v>
      </c>
      <c r="P17" s="99">
        <v>45766</v>
      </c>
      <c r="Q17" s="95">
        <v>1</v>
      </c>
      <c r="R17" s="107"/>
      <c r="S17" s="101">
        <f t="shared" si="1"/>
        <v>0</v>
      </c>
      <c r="T17" s="24">
        <v>45763</v>
      </c>
    </row>
    <row r="18" spans="1:20" ht="18.75" customHeight="1" x14ac:dyDescent="0.2">
      <c r="A18" s="18" t="s">
        <v>57</v>
      </c>
      <c r="B18" s="106" t="s">
        <v>145</v>
      </c>
      <c r="C18" s="67" t="s">
        <v>63</v>
      </c>
      <c r="D18" s="67">
        <v>7370</v>
      </c>
      <c r="E18" s="21" t="s">
        <v>85</v>
      </c>
      <c r="F18" s="67" t="s">
        <v>91</v>
      </c>
      <c r="G18" s="22">
        <v>1100135312</v>
      </c>
      <c r="H18" s="89" t="s">
        <v>124</v>
      </c>
      <c r="I18" s="11">
        <v>1</v>
      </c>
      <c r="J18" s="61"/>
      <c r="K18" s="57">
        <f t="shared" si="2"/>
        <v>0</v>
      </c>
      <c r="L18" s="25">
        <v>45750</v>
      </c>
      <c r="M18" s="95">
        <v>1</v>
      </c>
      <c r="N18" s="38"/>
      <c r="O18" s="94">
        <f t="shared" si="0"/>
        <v>0</v>
      </c>
      <c r="P18" s="38"/>
      <c r="Q18" s="95">
        <v>0</v>
      </c>
      <c r="R18" s="44"/>
      <c r="S18" s="101">
        <f t="shared" si="1"/>
        <v>0</v>
      </c>
      <c r="T18" s="38"/>
    </row>
    <row r="19" spans="1:20" ht="18.75" customHeight="1" x14ac:dyDescent="0.2">
      <c r="A19" s="18" t="s">
        <v>57</v>
      </c>
      <c r="B19" s="106" t="s">
        <v>145</v>
      </c>
      <c r="C19" s="20" t="s">
        <v>63</v>
      </c>
      <c r="D19" s="70" t="s">
        <v>72</v>
      </c>
      <c r="E19" s="21" t="s">
        <v>85</v>
      </c>
      <c r="F19" s="67" t="s">
        <v>92</v>
      </c>
      <c r="G19" s="87">
        <v>1100105587</v>
      </c>
      <c r="H19" s="66" t="s">
        <v>125</v>
      </c>
      <c r="I19" s="88">
        <v>1</v>
      </c>
      <c r="J19" s="61"/>
      <c r="K19" s="57">
        <f t="shared" si="2"/>
        <v>0</v>
      </c>
      <c r="L19" s="25">
        <v>45750</v>
      </c>
      <c r="M19" s="95">
        <v>1</v>
      </c>
      <c r="N19" s="38"/>
      <c r="O19" s="94">
        <f t="shared" si="0"/>
        <v>0</v>
      </c>
      <c r="P19" s="38"/>
      <c r="Q19" s="95">
        <v>0</v>
      </c>
      <c r="R19" s="44"/>
      <c r="S19" s="101">
        <f t="shared" si="1"/>
        <v>0</v>
      </c>
      <c r="T19" s="38"/>
    </row>
    <row r="20" spans="1:20" ht="18" customHeight="1" x14ac:dyDescent="0.2">
      <c r="A20" s="108" t="s">
        <v>58</v>
      </c>
      <c r="B20" s="106" t="s">
        <v>148</v>
      </c>
      <c r="C20" s="13" t="s">
        <v>15</v>
      </c>
      <c r="D20" s="71" t="s">
        <v>73</v>
      </c>
      <c r="E20" s="73"/>
      <c r="F20" s="81" t="s">
        <v>93</v>
      </c>
      <c r="G20" s="10" t="s">
        <v>101</v>
      </c>
      <c r="H20" s="90" t="s">
        <v>126</v>
      </c>
      <c r="I20" s="11">
        <v>1</v>
      </c>
      <c r="J20" s="61"/>
      <c r="K20" s="57">
        <f t="shared" si="2"/>
        <v>0</v>
      </c>
      <c r="L20" s="25">
        <v>45794</v>
      </c>
      <c r="M20" s="95">
        <v>1</v>
      </c>
      <c r="N20" s="38"/>
      <c r="O20" s="94">
        <f t="shared" si="0"/>
        <v>0</v>
      </c>
      <c r="P20" s="38"/>
      <c r="Q20" s="95">
        <v>1</v>
      </c>
      <c r="R20" s="61"/>
      <c r="S20" s="101">
        <f t="shared" si="1"/>
        <v>0</v>
      </c>
      <c r="T20" s="24">
        <v>45877</v>
      </c>
    </row>
    <row r="21" spans="1:20" ht="18" customHeight="1" x14ac:dyDescent="0.2">
      <c r="A21" s="110" t="s">
        <v>58</v>
      </c>
      <c r="B21" s="106" t="s">
        <v>148</v>
      </c>
      <c r="C21" s="13" t="s">
        <v>15</v>
      </c>
      <c r="D21" s="72" t="s">
        <v>74</v>
      </c>
      <c r="E21" s="73"/>
      <c r="F21" s="82" t="s">
        <v>94</v>
      </c>
      <c r="G21" s="10" t="s">
        <v>102</v>
      </c>
      <c r="H21" s="85" t="s">
        <v>127</v>
      </c>
      <c r="I21" s="11">
        <v>1</v>
      </c>
      <c r="J21" s="61"/>
      <c r="K21" s="57">
        <f t="shared" si="2"/>
        <v>0</v>
      </c>
      <c r="L21" s="24">
        <v>45794</v>
      </c>
      <c r="M21" s="11">
        <v>1</v>
      </c>
      <c r="N21" s="97"/>
      <c r="O21" s="57">
        <f t="shared" si="0"/>
        <v>0</v>
      </c>
      <c r="P21" s="24">
        <v>45799</v>
      </c>
      <c r="Q21" s="11">
        <v>0</v>
      </c>
      <c r="R21" s="44"/>
      <c r="S21" s="59">
        <f>Q21*R21</f>
        <v>0</v>
      </c>
      <c r="T21" s="38"/>
    </row>
    <row r="22" spans="1:20" ht="18" customHeight="1" x14ac:dyDescent="0.2">
      <c r="A22" s="109" t="s">
        <v>55</v>
      </c>
      <c r="B22" s="106" t="s">
        <v>139</v>
      </c>
      <c r="C22" s="67" t="s">
        <v>1</v>
      </c>
      <c r="D22" s="70">
        <v>1028</v>
      </c>
      <c r="E22" s="73"/>
      <c r="F22" s="67" t="s">
        <v>2</v>
      </c>
      <c r="G22" s="10" t="s">
        <v>103</v>
      </c>
      <c r="H22" s="66" t="s">
        <v>128</v>
      </c>
      <c r="I22" s="11">
        <v>1</v>
      </c>
      <c r="J22" s="61"/>
      <c r="K22" s="57">
        <f t="shared" si="2"/>
        <v>0</v>
      </c>
      <c r="L22" s="92">
        <v>45797</v>
      </c>
      <c r="M22" s="11">
        <v>1</v>
      </c>
      <c r="N22" s="38"/>
      <c r="O22" s="57">
        <f t="shared" si="0"/>
        <v>0</v>
      </c>
      <c r="P22" s="38"/>
      <c r="Q22" s="11">
        <v>0</v>
      </c>
      <c r="R22" s="44"/>
      <c r="S22" s="59">
        <f>Q22*R22</f>
        <v>0</v>
      </c>
      <c r="T22" s="38"/>
    </row>
    <row r="23" spans="1:20" ht="18" customHeight="1" x14ac:dyDescent="0.2">
      <c r="A23" s="109" t="s">
        <v>59</v>
      </c>
      <c r="B23" s="106" t="s">
        <v>145</v>
      </c>
      <c r="C23" s="67" t="s">
        <v>0</v>
      </c>
      <c r="D23" s="70">
        <v>1188</v>
      </c>
      <c r="E23" s="73"/>
      <c r="F23" s="67" t="s">
        <v>2</v>
      </c>
      <c r="G23" s="10" t="s">
        <v>104</v>
      </c>
      <c r="H23" s="66" t="s">
        <v>129</v>
      </c>
      <c r="I23" s="11">
        <v>1</v>
      </c>
      <c r="J23" s="61"/>
      <c r="K23" s="57">
        <f t="shared" si="2"/>
        <v>0</v>
      </c>
      <c r="L23" s="92">
        <v>45820</v>
      </c>
      <c r="M23" s="11">
        <v>1</v>
      </c>
      <c r="N23" s="61"/>
      <c r="O23" s="57">
        <f t="shared" si="0"/>
        <v>0</v>
      </c>
      <c r="P23" s="24">
        <v>45818</v>
      </c>
      <c r="Q23" s="11">
        <v>1</v>
      </c>
      <c r="R23" s="61"/>
      <c r="S23" s="59">
        <f t="shared" si="1"/>
        <v>0</v>
      </c>
      <c r="T23" s="24">
        <v>45826</v>
      </c>
    </row>
    <row r="24" spans="1:20" ht="18" customHeight="1" x14ac:dyDescent="0.2">
      <c r="A24" s="109" t="s">
        <v>51</v>
      </c>
      <c r="B24" s="112" t="s">
        <v>138</v>
      </c>
      <c r="C24" s="67" t="s">
        <v>6</v>
      </c>
      <c r="D24" s="67">
        <v>3</v>
      </c>
      <c r="E24" s="73"/>
      <c r="F24" s="67" t="s">
        <v>4</v>
      </c>
      <c r="G24" s="10" t="s">
        <v>105</v>
      </c>
      <c r="H24" s="66" t="s">
        <v>130</v>
      </c>
      <c r="I24" s="11">
        <v>1</v>
      </c>
      <c r="J24" s="61"/>
      <c r="K24" s="57">
        <f t="shared" si="2"/>
        <v>0</v>
      </c>
      <c r="L24" s="92">
        <v>45820</v>
      </c>
      <c r="M24" s="11">
        <v>1</v>
      </c>
      <c r="N24" s="98"/>
      <c r="O24" s="57">
        <f t="shared" si="0"/>
        <v>0</v>
      </c>
      <c r="P24" s="24">
        <v>45822</v>
      </c>
      <c r="Q24" s="95">
        <v>1</v>
      </c>
      <c r="R24" s="61"/>
      <c r="S24" s="101">
        <f t="shared" si="1"/>
        <v>0</v>
      </c>
      <c r="T24" s="24">
        <v>45822</v>
      </c>
    </row>
    <row r="25" spans="1:20" ht="18" customHeight="1" thickBot="1" x14ac:dyDescent="0.25">
      <c r="A25" s="109" t="s">
        <v>60</v>
      </c>
      <c r="B25" s="106" t="s">
        <v>151</v>
      </c>
      <c r="C25" s="67" t="s">
        <v>64</v>
      </c>
      <c r="D25" s="69" t="s">
        <v>75</v>
      </c>
      <c r="E25" s="77" t="s">
        <v>86</v>
      </c>
      <c r="F25" s="67" t="s">
        <v>89</v>
      </c>
      <c r="G25" s="10" t="s">
        <v>106</v>
      </c>
      <c r="H25" s="66" t="s">
        <v>131</v>
      </c>
      <c r="I25" s="11">
        <v>1</v>
      </c>
      <c r="J25" s="61"/>
      <c r="K25" s="57">
        <f t="shared" si="2"/>
        <v>0</v>
      </c>
      <c r="L25" s="92">
        <v>45828</v>
      </c>
      <c r="M25" s="95">
        <v>1</v>
      </c>
      <c r="N25" s="38"/>
      <c r="O25" s="94">
        <f t="shared" si="0"/>
        <v>0</v>
      </c>
      <c r="P25" s="38"/>
      <c r="Q25" s="95">
        <v>0</v>
      </c>
      <c r="R25" s="38"/>
      <c r="S25" s="101">
        <f t="shared" si="1"/>
        <v>0</v>
      </c>
      <c r="T25" s="38"/>
    </row>
    <row r="26" spans="1:20" ht="18" customHeight="1" x14ac:dyDescent="0.2">
      <c r="A26" s="110" t="s">
        <v>61</v>
      </c>
      <c r="B26" s="106" t="s">
        <v>150</v>
      </c>
      <c r="C26" s="13" t="s">
        <v>15</v>
      </c>
      <c r="D26" s="72" t="s">
        <v>76</v>
      </c>
      <c r="E26" s="78"/>
      <c r="F26" s="83" t="s">
        <v>95</v>
      </c>
      <c r="G26" s="13" t="s">
        <v>107</v>
      </c>
      <c r="H26" s="85" t="s">
        <v>132</v>
      </c>
      <c r="I26" s="11">
        <v>1</v>
      </c>
      <c r="J26" s="61"/>
      <c r="K26" s="59">
        <f t="shared" si="2"/>
        <v>0</v>
      </c>
      <c r="L26" s="93">
        <v>45829</v>
      </c>
      <c r="M26" s="88">
        <v>1</v>
      </c>
      <c r="N26" s="38"/>
      <c r="O26" s="59">
        <f t="shared" si="0"/>
        <v>0</v>
      </c>
      <c r="P26" s="38"/>
      <c r="Q26" s="102">
        <v>1</v>
      </c>
      <c r="R26" s="61"/>
      <c r="S26" s="101">
        <f t="shared" si="1"/>
        <v>0</v>
      </c>
      <c r="T26" s="29">
        <v>45991</v>
      </c>
    </row>
    <row r="27" spans="1:20" ht="33" customHeight="1" x14ac:dyDescent="0.2">
      <c r="A27" s="109" t="s">
        <v>62</v>
      </c>
      <c r="B27" s="106" t="s">
        <v>149</v>
      </c>
      <c r="C27" s="67" t="s">
        <v>65</v>
      </c>
      <c r="D27" s="69" t="s">
        <v>77</v>
      </c>
      <c r="E27" s="78" t="s">
        <v>87</v>
      </c>
      <c r="F27" s="67" t="s">
        <v>89</v>
      </c>
      <c r="G27" s="13" t="s">
        <v>108</v>
      </c>
      <c r="H27" s="66" t="s">
        <v>133</v>
      </c>
      <c r="I27" s="11">
        <v>1</v>
      </c>
      <c r="J27" s="61"/>
      <c r="K27" s="57">
        <f t="shared" si="2"/>
        <v>0</v>
      </c>
      <c r="L27" s="92">
        <v>45832</v>
      </c>
      <c r="M27" s="11">
        <v>1</v>
      </c>
      <c r="N27" s="61"/>
      <c r="O27" s="57">
        <f t="shared" si="0"/>
        <v>0</v>
      </c>
      <c r="P27" s="91">
        <v>45832</v>
      </c>
      <c r="Q27" s="95">
        <v>1</v>
      </c>
      <c r="R27" s="98"/>
      <c r="S27" s="101">
        <f t="shared" si="1"/>
        <v>0</v>
      </c>
      <c r="T27" s="25">
        <v>45832</v>
      </c>
    </row>
    <row r="28" spans="1:20" ht="15" x14ac:dyDescent="0.2">
      <c r="A28" s="111" t="s">
        <v>57</v>
      </c>
      <c r="B28" s="106" t="s">
        <v>145</v>
      </c>
      <c r="C28" s="18" t="s">
        <v>7</v>
      </c>
      <c r="D28" s="13" t="s">
        <v>78</v>
      </c>
      <c r="E28" s="69">
        <v>2</v>
      </c>
      <c r="F28" s="13" t="s">
        <v>13</v>
      </c>
      <c r="G28" s="10" t="s">
        <v>109</v>
      </c>
      <c r="H28" s="86" t="s">
        <v>134</v>
      </c>
      <c r="I28" s="11">
        <v>1</v>
      </c>
      <c r="J28" s="61"/>
      <c r="K28" s="57">
        <f t="shared" si="2"/>
        <v>0</v>
      </c>
      <c r="L28" s="92">
        <v>45882</v>
      </c>
      <c r="M28" s="11">
        <v>1</v>
      </c>
      <c r="N28" s="38"/>
      <c r="O28" s="57">
        <f t="shared" si="0"/>
        <v>0</v>
      </c>
      <c r="P28" s="38"/>
      <c r="Q28" s="95">
        <v>1</v>
      </c>
      <c r="R28" s="61"/>
      <c r="S28" s="101">
        <f t="shared" si="1"/>
        <v>0</v>
      </c>
      <c r="T28" s="25">
        <v>45877</v>
      </c>
    </row>
    <row r="29" spans="1:20" ht="15" x14ac:dyDescent="0.2">
      <c r="A29" s="108" t="s">
        <v>51</v>
      </c>
      <c r="B29" s="112" t="s">
        <v>138</v>
      </c>
      <c r="C29" s="68" t="s">
        <v>64</v>
      </c>
      <c r="D29" s="73" t="s">
        <v>79</v>
      </c>
      <c r="E29" s="73" t="s">
        <v>88</v>
      </c>
      <c r="F29" s="67" t="s">
        <v>96</v>
      </c>
      <c r="G29" s="10" t="s">
        <v>110</v>
      </c>
      <c r="H29" s="66" t="s">
        <v>135</v>
      </c>
      <c r="I29" s="11">
        <v>1</v>
      </c>
      <c r="J29" s="61"/>
      <c r="K29" s="57">
        <f t="shared" si="2"/>
        <v>0</v>
      </c>
      <c r="L29" s="92">
        <v>45981</v>
      </c>
      <c r="M29" s="95">
        <v>1</v>
      </c>
      <c r="N29" s="61"/>
      <c r="O29" s="94">
        <f t="shared" si="0"/>
        <v>0</v>
      </c>
      <c r="P29" s="99">
        <v>45878</v>
      </c>
      <c r="Q29" s="95">
        <v>1</v>
      </c>
      <c r="R29" s="97"/>
      <c r="S29" s="101">
        <f t="shared" si="1"/>
        <v>0</v>
      </c>
      <c r="T29" s="25">
        <v>45877</v>
      </c>
    </row>
    <row r="30" spans="1:20" ht="15.75" thickBot="1" x14ac:dyDescent="0.25">
      <c r="A30" s="108" t="s">
        <v>49</v>
      </c>
      <c r="B30" s="106" t="s">
        <v>142</v>
      </c>
      <c r="C30" s="13" t="s">
        <v>3</v>
      </c>
      <c r="D30" s="71">
        <v>56</v>
      </c>
      <c r="E30" s="79"/>
      <c r="F30" s="67" t="s">
        <v>96</v>
      </c>
      <c r="G30" s="10" t="s">
        <v>111</v>
      </c>
      <c r="H30" s="66" t="s">
        <v>136</v>
      </c>
      <c r="I30" s="11">
        <v>1</v>
      </c>
      <c r="J30" s="61"/>
      <c r="K30" s="57">
        <f t="shared" si="2"/>
        <v>0</v>
      </c>
      <c r="L30" s="92">
        <v>45941</v>
      </c>
      <c r="M30" s="95">
        <v>1</v>
      </c>
      <c r="N30" s="38"/>
      <c r="O30" s="94">
        <f t="shared" si="0"/>
        <v>0</v>
      </c>
      <c r="P30" s="38"/>
      <c r="Q30" s="95">
        <v>0</v>
      </c>
      <c r="R30" s="38"/>
      <c r="S30" s="101">
        <f t="shared" si="1"/>
        <v>0</v>
      </c>
      <c r="T30" s="38"/>
    </row>
    <row r="31" spans="1:20" ht="20.25" customHeight="1" thickBot="1" x14ac:dyDescent="0.25">
      <c r="A31" s="56" t="s">
        <v>18</v>
      </c>
      <c r="B31" s="104"/>
      <c r="C31" s="45"/>
      <c r="D31" s="45"/>
      <c r="E31" s="46"/>
      <c r="F31" s="47"/>
      <c r="G31" s="45"/>
      <c r="H31" s="48"/>
      <c r="I31" s="49"/>
      <c r="J31" s="50"/>
      <c r="K31" s="58">
        <f>SUM(K6:K30)</f>
        <v>0</v>
      </c>
      <c r="L31" s="51"/>
      <c r="M31" s="51"/>
      <c r="N31" s="100"/>
      <c r="O31" s="58">
        <f>SUM(O6:O30)</f>
        <v>0</v>
      </c>
      <c r="P31" s="50"/>
      <c r="Q31" s="52"/>
      <c r="R31" s="100"/>
      <c r="S31" s="60">
        <f>SUM(S6:S30)</f>
        <v>0</v>
      </c>
      <c r="T31" s="53"/>
    </row>
    <row r="32" spans="1:20" ht="12" thickBot="1" x14ac:dyDescent="0.25"/>
    <row r="33" spans="1:20" ht="18.75" thickBot="1" x14ac:dyDescent="0.25">
      <c r="A33" s="124" t="s">
        <v>44</v>
      </c>
      <c r="B33" s="125"/>
      <c r="C33" s="126"/>
      <c r="D33" s="126"/>
      <c r="E33" s="126"/>
      <c r="F33" s="126"/>
      <c r="G33" s="126"/>
      <c r="H33" s="126"/>
      <c r="I33" s="14">
        <f>K31+O31+S31</f>
        <v>0</v>
      </c>
      <c r="M33" s="2"/>
    </row>
    <row r="39" spans="1:20" x14ac:dyDescent="0.2">
      <c r="E39" s="1"/>
      <c r="F39" s="1"/>
      <c r="H39" s="1"/>
      <c r="I39" s="1"/>
      <c r="J39" s="1"/>
      <c r="K39" s="1"/>
      <c r="L39" s="1"/>
      <c r="Q39" s="1"/>
    </row>
    <row r="40" spans="1:20" ht="25.5" thickBot="1" x14ac:dyDescent="0.25">
      <c r="A40" s="16" t="s">
        <v>165</v>
      </c>
      <c r="B40" s="16"/>
      <c r="N40" s="17"/>
      <c r="O40" s="17"/>
      <c r="P40" s="17"/>
    </row>
    <row r="41" spans="1:20" ht="105" x14ac:dyDescent="0.2">
      <c r="A41" s="15" t="s">
        <v>19</v>
      </c>
      <c r="B41" s="113" t="s">
        <v>153</v>
      </c>
      <c r="C41" s="15" t="s">
        <v>14</v>
      </c>
      <c r="D41" s="5" t="s">
        <v>16</v>
      </c>
      <c r="E41" s="7" t="s">
        <v>17</v>
      </c>
      <c r="F41" s="8" t="s">
        <v>5</v>
      </c>
      <c r="G41" s="5" t="s">
        <v>11</v>
      </c>
      <c r="H41" s="5" t="s">
        <v>12</v>
      </c>
      <c r="I41" s="6" t="s">
        <v>32</v>
      </c>
      <c r="J41" s="6" t="s">
        <v>33</v>
      </c>
      <c r="K41" s="6" t="s">
        <v>20</v>
      </c>
      <c r="L41" s="6" t="s">
        <v>25</v>
      </c>
      <c r="M41" s="6" t="s">
        <v>34</v>
      </c>
      <c r="N41" s="6" t="s">
        <v>35</v>
      </c>
      <c r="O41" s="6" t="s">
        <v>21</v>
      </c>
      <c r="P41" s="6" t="s">
        <v>27</v>
      </c>
      <c r="Q41" s="6" t="s">
        <v>36</v>
      </c>
      <c r="R41" s="6" t="s">
        <v>37</v>
      </c>
      <c r="S41" s="6" t="s">
        <v>22</v>
      </c>
      <c r="T41" s="9" t="s">
        <v>26</v>
      </c>
    </row>
    <row r="42" spans="1:20" ht="15" x14ac:dyDescent="0.2">
      <c r="A42" s="18" t="s">
        <v>45</v>
      </c>
      <c r="B42" s="114" t="s">
        <v>141</v>
      </c>
      <c r="C42" s="109" t="s">
        <v>9</v>
      </c>
      <c r="D42" s="69" t="s">
        <v>66</v>
      </c>
      <c r="E42" s="74" t="s">
        <v>80</v>
      </c>
      <c r="F42" s="80" t="s">
        <v>10</v>
      </c>
      <c r="G42" s="20">
        <v>100449264</v>
      </c>
      <c r="H42" s="66" t="s">
        <v>112</v>
      </c>
      <c r="I42" s="11">
        <v>1</v>
      </c>
      <c r="J42" s="61"/>
      <c r="K42" s="57">
        <f t="shared" ref="K42:K66" si="3">I42*J42</f>
        <v>0</v>
      </c>
      <c r="L42" s="74" t="s">
        <v>157</v>
      </c>
      <c r="M42" s="11">
        <v>0</v>
      </c>
      <c r="N42" s="38"/>
      <c r="O42" s="57">
        <f t="shared" ref="O42:O66" si="4">N42*M42</f>
        <v>0</v>
      </c>
      <c r="P42" s="25"/>
      <c r="Q42" s="11">
        <v>0</v>
      </c>
      <c r="R42" s="38"/>
      <c r="S42" s="57">
        <f t="shared" ref="S42:S66" si="5">Q42*R42</f>
        <v>0</v>
      </c>
      <c r="T42" s="32"/>
    </row>
    <row r="43" spans="1:20" ht="15" x14ac:dyDescent="0.2">
      <c r="A43" s="26" t="s">
        <v>46</v>
      </c>
      <c r="B43" s="114" t="s">
        <v>142</v>
      </c>
      <c r="C43" s="109" t="s">
        <v>9</v>
      </c>
      <c r="D43" s="69" t="s">
        <v>67</v>
      </c>
      <c r="E43" s="74" t="s">
        <v>81</v>
      </c>
      <c r="F43" s="80" t="s">
        <v>10</v>
      </c>
      <c r="G43" s="10">
        <v>100449392</v>
      </c>
      <c r="H43" s="66" t="s">
        <v>113</v>
      </c>
      <c r="I43" s="11">
        <v>1</v>
      </c>
      <c r="J43" s="61"/>
      <c r="K43" s="57">
        <f t="shared" si="3"/>
        <v>0</v>
      </c>
      <c r="L43" s="74" t="s">
        <v>157</v>
      </c>
      <c r="M43" s="11">
        <v>0</v>
      </c>
      <c r="N43" s="38"/>
      <c r="O43" s="57">
        <f t="shared" si="4"/>
        <v>0</v>
      </c>
      <c r="P43" s="24"/>
      <c r="Q43" s="11">
        <v>0</v>
      </c>
      <c r="R43" s="38"/>
      <c r="S43" s="57">
        <f t="shared" si="5"/>
        <v>0</v>
      </c>
      <c r="T43" s="33"/>
    </row>
    <row r="44" spans="1:20" ht="15" x14ac:dyDescent="0.2">
      <c r="A44" s="18" t="s">
        <v>47</v>
      </c>
      <c r="B44" s="114" t="s">
        <v>143</v>
      </c>
      <c r="C44" s="109" t="s">
        <v>9</v>
      </c>
      <c r="D44" s="69" t="s">
        <v>68</v>
      </c>
      <c r="E44" s="74" t="s">
        <v>82</v>
      </c>
      <c r="F44" s="80" t="s">
        <v>10</v>
      </c>
      <c r="G44" s="10">
        <v>100453286</v>
      </c>
      <c r="H44" s="66" t="s">
        <v>114</v>
      </c>
      <c r="I44" s="11">
        <v>1</v>
      </c>
      <c r="J44" s="61"/>
      <c r="K44" s="57">
        <f t="shared" si="3"/>
        <v>0</v>
      </c>
      <c r="L44" s="74" t="s">
        <v>163</v>
      </c>
      <c r="M44" s="11">
        <v>0</v>
      </c>
      <c r="N44" s="38"/>
      <c r="O44" s="57">
        <f t="shared" si="4"/>
        <v>0</v>
      </c>
      <c r="P44" s="24"/>
      <c r="Q44" s="11">
        <v>0</v>
      </c>
      <c r="R44" s="38"/>
      <c r="S44" s="57">
        <f t="shared" si="5"/>
        <v>0</v>
      </c>
      <c r="T44" s="33"/>
    </row>
    <row r="45" spans="1:20" ht="15" x14ac:dyDescent="0.2">
      <c r="A45" s="18" t="s">
        <v>48</v>
      </c>
      <c r="B45" s="114" t="s">
        <v>144</v>
      </c>
      <c r="C45" s="109" t="s">
        <v>9</v>
      </c>
      <c r="D45" s="69" t="s">
        <v>69</v>
      </c>
      <c r="E45" s="74" t="s">
        <v>83</v>
      </c>
      <c r="F45" s="80" t="s">
        <v>10</v>
      </c>
      <c r="G45" s="13">
        <v>100453285</v>
      </c>
      <c r="H45" s="66" t="s">
        <v>115</v>
      </c>
      <c r="I45" s="11">
        <v>1</v>
      </c>
      <c r="J45" s="61"/>
      <c r="K45" s="57">
        <f t="shared" si="3"/>
        <v>0</v>
      </c>
      <c r="L45" s="74" t="s">
        <v>163</v>
      </c>
      <c r="M45" s="11">
        <v>0</v>
      </c>
      <c r="N45" s="38"/>
      <c r="O45" s="57">
        <f t="shared" si="4"/>
        <v>0</v>
      </c>
      <c r="P45" s="23"/>
      <c r="Q45" s="11">
        <v>0</v>
      </c>
      <c r="R45" s="38"/>
      <c r="S45" s="57">
        <f t="shared" si="5"/>
        <v>0</v>
      </c>
      <c r="T45" s="34"/>
    </row>
    <row r="46" spans="1:20" ht="15" x14ac:dyDescent="0.2">
      <c r="A46" s="18" t="s">
        <v>49</v>
      </c>
      <c r="B46" s="114" t="s">
        <v>142</v>
      </c>
      <c r="C46" s="109" t="s">
        <v>0</v>
      </c>
      <c r="D46" s="70">
        <v>813</v>
      </c>
      <c r="E46" s="75"/>
      <c r="F46" s="67" t="s">
        <v>2</v>
      </c>
      <c r="G46" s="10" t="s">
        <v>97</v>
      </c>
      <c r="H46" s="66" t="s">
        <v>116</v>
      </c>
      <c r="I46" s="11">
        <v>1</v>
      </c>
      <c r="J46" s="61"/>
      <c r="K46" s="57">
        <f t="shared" si="3"/>
        <v>0</v>
      </c>
      <c r="L46" s="74" t="s">
        <v>163</v>
      </c>
      <c r="M46" s="11">
        <v>0</v>
      </c>
      <c r="N46" s="38"/>
      <c r="O46" s="57">
        <f t="shared" si="4"/>
        <v>0</v>
      </c>
      <c r="P46" s="24"/>
      <c r="Q46" s="11">
        <v>0</v>
      </c>
      <c r="R46" s="38"/>
      <c r="S46" s="57">
        <f t="shared" si="5"/>
        <v>0</v>
      </c>
      <c r="T46" s="34"/>
    </row>
    <row r="47" spans="1:20" ht="15" x14ac:dyDescent="0.2">
      <c r="A47" s="26" t="s">
        <v>50</v>
      </c>
      <c r="B47" s="114" t="s">
        <v>152</v>
      </c>
      <c r="C47" s="109" t="s">
        <v>0</v>
      </c>
      <c r="D47" s="70">
        <v>1129</v>
      </c>
      <c r="E47" s="76"/>
      <c r="F47" s="67" t="s">
        <v>2</v>
      </c>
      <c r="G47" s="10">
        <v>2111</v>
      </c>
      <c r="H47" s="66" t="s">
        <v>117</v>
      </c>
      <c r="I47" s="11">
        <v>1</v>
      </c>
      <c r="J47" s="61"/>
      <c r="K47" s="57">
        <f t="shared" si="3"/>
        <v>0</v>
      </c>
      <c r="L47" s="74" t="s">
        <v>163</v>
      </c>
      <c r="M47" s="11">
        <v>0</v>
      </c>
      <c r="N47" s="38"/>
      <c r="O47" s="57">
        <f t="shared" si="4"/>
        <v>0</v>
      </c>
      <c r="P47" s="24"/>
      <c r="Q47" s="11">
        <v>0</v>
      </c>
      <c r="R47" s="38"/>
      <c r="S47" s="57">
        <f t="shared" si="5"/>
        <v>0</v>
      </c>
      <c r="T47" s="33"/>
    </row>
    <row r="48" spans="1:20" ht="15" x14ac:dyDescent="0.2">
      <c r="A48" s="26" t="s">
        <v>51</v>
      </c>
      <c r="B48" s="115" t="s">
        <v>138</v>
      </c>
      <c r="C48" s="109" t="s">
        <v>0</v>
      </c>
      <c r="D48" s="70">
        <v>1146</v>
      </c>
      <c r="E48" s="75"/>
      <c r="F48" s="67" t="s">
        <v>2</v>
      </c>
      <c r="G48" s="10">
        <v>2458</v>
      </c>
      <c r="H48" s="66" t="s">
        <v>118</v>
      </c>
      <c r="I48" s="11">
        <v>1</v>
      </c>
      <c r="J48" s="61"/>
      <c r="K48" s="57">
        <f t="shared" si="3"/>
        <v>0</v>
      </c>
      <c r="L48" s="74" t="s">
        <v>163</v>
      </c>
      <c r="M48" s="11">
        <v>0</v>
      </c>
      <c r="N48" s="38"/>
      <c r="O48" s="57">
        <f t="shared" si="4"/>
        <v>0</v>
      </c>
      <c r="P48" s="24"/>
      <c r="Q48" s="11">
        <v>0</v>
      </c>
      <c r="R48" s="38"/>
      <c r="S48" s="57">
        <f t="shared" si="5"/>
        <v>0</v>
      </c>
      <c r="T48" s="33"/>
    </row>
    <row r="49" spans="1:20" ht="15" x14ac:dyDescent="0.2">
      <c r="A49" s="18" t="s">
        <v>52</v>
      </c>
      <c r="B49" s="114" t="s">
        <v>138</v>
      </c>
      <c r="C49" s="109" t="s">
        <v>8</v>
      </c>
      <c r="D49" s="67">
        <v>10</v>
      </c>
      <c r="E49" s="75"/>
      <c r="F49" s="67" t="s">
        <v>89</v>
      </c>
      <c r="G49" s="10" t="s">
        <v>98</v>
      </c>
      <c r="H49" s="66" t="s">
        <v>119</v>
      </c>
      <c r="I49" s="11">
        <v>1</v>
      </c>
      <c r="J49" s="61"/>
      <c r="K49" s="57">
        <f t="shared" si="3"/>
        <v>0</v>
      </c>
      <c r="L49" s="74" t="s">
        <v>163</v>
      </c>
      <c r="M49" s="11">
        <v>0</v>
      </c>
      <c r="N49" s="38"/>
      <c r="O49" s="57">
        <f t="shared" si="4"/>
        <v>0</v>
      </c>
      <c r="P49" s="31"/>
      <c r="Q49" s="11">
        <v>0</v>
      </c>
      <c r="R49" s="38"/>
      <c r="S49" s="57">
        <f t="shared" si="5"/>
        <v>0</v>
      </c>
      <c r="T49" s="33"/>
    </row>
    <row r="50" spans="1:20" ht="15" x14ac:dyDescent="0.2">
      <c r="A50" s="26" t="s">
        <v>53</v>
      </c>
      <c r="B50" s="114" t="s">
        <v>140</v>
      </c>
      <c r="C50" s="109" t="s">
        <v>3</v>
      </c>
      <c r="D50" s="70" t="s">
        <v>70</v>
      </c>
      <c r="E50" s="73"/>
      <c r="F50" s="67" t="s">
        <v>2</v>
      </c>
      <c r="G50" s="10" t="s">
        <v>99</v>
      </c>
      <c r="H50" s="66" t="s">
        <v>120</v>
      </c>
      <c r="I50" s="11">
        <v>1</v>
      </c>
      <c r="J50" s="61"/>
      <c r="K50" s="57">
        <f t="shared" si="3"/>
        <v>0</v>
      </c>
      <c r="L50" s="74" t="s">
        <v>158</v>
      </c>
      <c r="M50" s="11">
        <v>0</v>
      </c>
      <c r="N50" s="38"/>
      <c r="O50" s="57">
        <f t="shared" si="4"/>
        <v>0</v>
      </c>
      <c r="P50" s="24"/>
      <c r="Q50" s="11">
        <v>0</v>
      </c>
      <c r="R50" s="38"/>
      <c r="S50" s="57">
        <f t="shared" si="5"/>
        <v>0</v>
      </c>
      <c r="T50" s="33"/>
    </row>
    <row r="51" spans="1:20" ht="15" x14ac:dyDescent="0.2">
      <c r="A51" s="18" t="s">
        <v>54</v>
      </c>
      <c r="B51" s="114" t="s">
        <v>146</v>
      </c>
      <c r="C51" s="109" t="s">
        <v>8</v>
      </c>
      <c r="D51" s="67">
        <v>3</v>
      </c>
      <c r="E51" s="19"/>
      <c r="F51" s="67" t="s">
        <v>89</v>
      </c>
      <c r="G51" s="13" t="s">
        <v>100</v>
      </c>
      <c r="H51" s="66" t="s">
        <v>121</v>
      </c>
      <c r="I51" s="11">
        <v>1</v>
      </c>
      <c r="J51" s="61"/>
      <c r="K51" s="57">
        <f t="shared" si="3"/>
        <v>0</v>
      </c>
      <c r="L51" s="74" t="s">
        <v>158</v>
      </c>
      <c r="M51" s="11">
        <v>0</v>
      </c>
      <c r="N51" s="38"/>
      <c r="O51" s="57">
        <f t="shared" si="4"/>
        <v>0</v>
      </c>
      <c r="P51" s="23"/>
      <c r="Q51" s="11">
        <v>0</v>
      </c>
      <c r="R51" s="38"/>
      <c r="S51" s="57">
        <f t="shared" si="5"/>
        <v>0</v>
      </c>
      <c r="T51" s="34"/>
    </row>
    <row r="52" spans="1:20" ht="15" x14ac:dyDescent="0.2">
      <c r="A52" s="18" t="s">
        <v>55</v>
      </c>
      <c r="B52" s="114" t="s">
        <v>139</v>
      </c>
      <c r="C52" s="109" t="s">
        <v>9</v>
      </c>
      <c r="D52" s="69" t="s">
        <v>71</v>
      </c>
      <c r="E52" s="21" t="s">
        <v>84</v>
      </c>
      <c r="F52" s="80" t="s">
        <v>10</v>
      </c>
      <c r="G52" s="22">
        <v>100453284</v>
      </c>
      <c r="H52" s="84" t="s">
        <v>122</v>
      </c>
      <c r="I52" s="11">
        <v>1</v>
      </c>
      <c r="J52" s="61"/>
      <c r="K52" s="57">
        <f t="shared" si="3"/>
        <v>0</v>
      </c>
      <c r="L52" s="74" t="s">
        <v>158</v>
      </c>
      <c r="M52" s="11">
        <v>0</v>
      </c>
      <c r="N52" s="38"/>
      <c r="O52" s="57">
        <f t="shared" si="4"/>
        <v>0</v>
      </c>
      <c r="P52" s="23"/>
      <c r="Q52" s="11">
        <v>0</v>
      </c>
      <c r="R52" s="38"/>
      <c r="S52" s="57">
        <f t="shared" si="5"/>
        <v>0</v>
      </c>
      <c r="T52" s="34"/>
    </row>
    <row r="53" spans="1:20" ht="15" x14ac:dyDescent="0.2">
      <c r="A53" s="18" t="s">
        <v>56</v>
      </c>
      <c r="B53" s="114" t="s">
        <v>147</v>
      </c>
      <c r="C53" s="109" t="s">
        <v>3</v>
      </c>
      <c r="D53" s="70">
        <v>349</v>
      </c>
      <c r="E53" s="21"/>
      <c r="F53" s="67" t="s">
        <v>90</v>
      </c>
      <c r="G53" s="22">
        <v>881884</v>
      </c>
      <c r="H53" s="66" t="s">
        <v>123</v>
      </c>
      <c r="I53" s="11">
        <v>1</v>
      </c>
      <c r="J53" s="61"/>
      <c r="K53" s="57">
        <f t="shared" si="3"/>
        <v>0</v>
      </c>
      <c r="L53" s="74" t="s">
        <v>158</v>
      </c>
      <c r="M53" s="11">
        <v>0</v>
      </c>
      <c r="N53" s="38"/>
      <c r="O53" s="57">
        <f t="shared" si="4"/>
        <v>0</v>
      </c>
      <c r="P53" s="23"/>
      <c r="Q53" s="11">
        <v>0</v>
      </c>
      <c r="R53" s="38"/>
      <c r="S53" s="57">
        <f t="shared" si="5"/>
        <v>0</v>
      </c>
      <c r="T53" s="34"/>
    </row>
    <row r="54" spans="1:20" ht="15" x14ac:dyDescent="0.2">
      <c r="A54" s="18" t="s">
        <v>57</v>
      </c>
      <c r="B54" s="114" t="s">
        <v>145</v>
      </c>
      <c r="C54" s="109" t="s">
        <v>63</v>
      </c>
      <c r="D54" s="67">
        <v>7370</v>
      </c>
      <c r="E54" s="21" t="s">
        <v>85</v>
      </c>
      <c r="F54" s="67" t="s">
        <v>91</v>
      </c>
      <c r="G54" s="22">
        <v>1100135312</v>
      </c>
      <c r="H54" s="89" t="s">
        <v>124</v>
      </c>
      <c r="I54" s="11">
        <v>1</v>
      </c>
      <c r="J54" s="61"/>
      <c r="K54" s="57">
        <f t="shared" si="3"/>
        <v>0</v>
      </c>
      <c r="L54" s="74" t="s">
        <v>158</v>
      </c>
      <c r="M54" s="11">
        <v>0</v>
      </c>
      <c r="N54" s="38"/>
      <c r="O54" s="57">
        <f t="shared" si="4"/>
        <v>0</v>
      </c>
      <c r="P54" s="23"/>
      <c r="Q54" s="11">
        <v>0</v>
      </c>
      <c r="R54" s="38"/>
      <c r="S54" s="57">
        <f t="shared" si="5"/>
        <v>0</v>
      </c>
      <c r="T54" s="34"/>
    </row>
    <row r="55" spans="1:20" ht="15" x14ac:dyDescent="0.2">
      <c r="A55" s="18" t="s">
        <v>57</v>
      </c>
      <c r="B55" s="114" t="s">
        <v>145</v>
      </c>
      <c r="C55" s="119" t="s">
        <v>63</v>
      </c>
      <c r="D55" s="70" t="s">
        <v>72</v>
      </c>
      <c r="E55" s="21" t="s">
        <v>85</v>
      </c>
      <c r="F55" s="67" t="s">
        <v>92</v>
      </c>
      <c r="G55" s="87">
        <v>1100105587</v>
      </c>
      <c r="H55" s="66" t="s">
        <v>125</v>
      </c>
      <c r="I55" s="11">
        <v>1</v>
      </c>
      <c r="J55" s="61"/>
      <c r="K55" s="57">
        <f t="shared" si="3"/>
        <v>0</v>
      </c>
      <c r="L55" s="74" t="s">
        <v>158</v>
      </c>
      <c r="M55" s="11">
        <v>0</v>
      </c>
      <c r="N55" s="38"/>
      <c r="O55" s="57">
        <f t="shared" si="4"/>
        <v>0</v>
      </c>
      <c r="P55" s="23"/>
      <c r="Q55" s="11">
        <v>0</v>
      </c>
      <c r="R55" s="38"/>
      <c r="S55" s="57">
        <f t="shared" si="5"/>
        <v>0</v>
      </c>
      <c r="T55" s="34"/>
    </row>
    <row r="56" spans="1:20" ht="15" x14ac:dyDescent="0.2">
      <c r="A56" s="108" t="s">
        <v>58</v>
      </c>
      <c r="B56" s="114" t="s">
        <v>148</v>
      </c>
      <c r="C56" s="111" t="s">
        <v>15</v>
      </c>
      <c r="D56" s="71" t="s">
        <v>73</v>
      </c>
      <c r="E56" s="73"/>
      <c r="F56" s="81" t="s">
        <v>93</v>
      </c>
      <c r="G56" s="10" t="s">
        <v>101</v>
      </c>
      <c r="H56" s="90" t="s">
        <v>126</v>
      </c>
      <c r="I56" s="11">
        <v>1</v>
      </c>
      <c r="J56" s="61"/>
      <c r="K56" s="57">
        <f t="shared" si="3"/>
        <v>0</v>
      </c>
      <c r="L56" s="74" t="s">
        <v>159</v>
      </c>
      <c r="M56" s="11">
        <v>0</v>
      </c>
      <c r="N56" s="38"/>
      <c r="O56" s="57">
        <f t="shared" si="4"/>
        <v>0</v>
      </c>
      <c r="P56" s="23"/>
      <c r="Q56" s="11">
        <v>0</v>
      </c>
      <c r="R56" s="38"/>
      <c r="S56" s="57">
        <f t="shared" si="5"/>
        <v>0</v>
      </c>
      <c r="T56" s="34"/>
    </row>
    <row r="57" spans="1:20" ht="15" x14ac:dyDescent="0.2">
      <c r="A57" s="110" t="s">
        <v>58</v>
      </c>
      <c r="B57" s="114" t="s">
        <v>148</v>
      </c>
      <c r="C57" s="111" t="s">
        <v>15</v>
      </c>
      <c r="D57" s="72" t="s">
        <v>74</v>
      </c>
      <c r="E57" s="73"/>
      <c r="F57" s="82" t="s">
        <v>94</v>
      </c>
      <c r="G57" s="10" t="s">
        <v>102</v>
      </c>
      <c r="H57" s="85" t="s">
        <v>127</v>
      </c>
      <c r="I57" s="11">
        <v>1</v>
      </c>
      <c r="J57" s="61"/>
      <c r="K57" s="57">
        <f t="shared" si="3"/>
        <v>0</v>
      </c>
      <c r="L57" s="74" t="s">
        <v>159</v>
      </c>
      <c r="M57" s="11">
        <v>0</v>
      </c>
      <c r="N57" s="44"/>
      <c r="O57" s="57">
        <f t="shared" si="4"/>
        <v>0</v>
      </c>
      <c r="P57" s="24"/>
      <c r="Q57" s="11">
        <v>0</v>
      </c>
      <c r="R57" s="44"/>
      <c r="S57" s="57">
        <f t="shared" si="5"/>
        <v>0</v>
      </c>
      <c r="T57" s="33"/>
    </row>
    <row r="58" spans="1:20" ht="15" x14ac:dyDescent="0.2">
      <c r="A58" s="109" t="s">
        <v>55</v>
      </c>
      <c r="B58" s="114" t="s">
        <v>139</v>
      </c>
      <c r="C58" s="109" t="s">
        <v>1</v>
      </c>
      <c r="D58" s="70">
        <v>1028</v>
      </c>
      <c r="E58" s="73"/>
      <c r="F58" s="67" t="s">
        <v>2</v>
      </c>
      <c r="G58" s="10" t="s">
        <v>103</v>
      </c>
      <c r="H58" s="66" t="s">
        <v>128</v>
      </c>
      <c r="I58" s="11">
        <v>1</v>
      </c>
      <c r="J58" s="61"/>
      <c r="K58" s="57">
        <f t="shared" si="3"/>
        <v>0</v>
      </c>
      <c r="L58" s="74" t="s">
        <v>159</v>
      </c>
      <c r="M58" s="95">
        <v>1</v>
      </c>
      <c r="N58" s="61"/>
      <c r="O58" s="94">
        <f>M58*N58</f>
        <v>0</v>
      </c>
      <c r="P58" s="118" t="s">
        <v>159</v>
      </c>
      <c r="Q58" s="95">
        <v>1</v>
      </c>
      <c r="R58" s="61"/>
      <c r="S58" s="94">
        <f t="shared" si="5"/>
        <v>0</v>
      </c>
      <c r="T58" s="120" t="s">
        <v>159</v>
      </c>
    </row>
    <row r="59" spans="1:20" ht="15" x14ac:dyDescent="0.2">
      <c r="A59" s="109" t="s">
        <v>59</v>
      </c>
      <c r="B59" s="114" t="s">
        <v>145</v>
      </c>
      <c r="C59" s="109" t="s">
        <v>0</v>
      </c>
      <c r="D59" s="70">
        <v>1188</v>
      </c>
      <c r="E59" s="73"/>
      <c r="F59" s="67" t="s">
        <v>2</v>
      </c>
      <c r="G59" s="10" t="s">
        <v>104</v>
      </c>
      <c r="H59" s="66" t="s">
        <v>129</v>
      </c>
      <c r="I59" s="11">
        <v>1</v>
      </c>
      <c r="J59" s="61"/>
      <c r="K59" s="57">
        <f t="shared" si="3"/>
        <v>0</v>
      </c>
      <c r="L59" s="74" t="s">
        <v>160</v>
      </c>
      <c r="M59" s="11">
        <v>0</v>
      </c>
      <c r="N59" s="96"/>
      <c r="O59" s="57">
        <f t="shared" si="4"/>
        <v>0</v>
      </c>
      <c r="P59" s="24"/>
      <c r="Q59" s="11">
        <v>0</v>
      </c>
      <c r="R59" s="96"/>
      <c r="S59" s="57">
        <f t="shared" si="5"/>
        <v>0</v>
      </c>
      <c r="T59" s="33"/>
    </row>
    <row r="60" spans="1:20" ht="15" x14ac:dyDescent="0.2">
      <c r="A60" s="109" t="s">
        <v>51</v>
      </c>
      <c r="B60" s="116" t="s">
        <v>138</v>
      </c>
      <c r="C60" s="109" t="s">
        <v>6</v>
      </c>
      <c r="D60" s="67">
        <v>3</v>
      </c>
      <c r="E60" s="73"/>
      <c r="F60" s="67" t="s">
        <v>4</v>
      </c>
      <c r="G60" s="10" t="s">
        <v>105</v>
      </c>
      <c r="H60" s="66" t="s">
        <v>130</v>
      </c>
      <c r="I60" s="11">
        <v>1</v>
      </c>
      <c r="J60" s="61"/>
      <c r="K60" s="57">
        <f t="shared" si="3"/>
        <v>0</v>
      </c>
      <c r="L60" s="74" t="s">
        <v>160</v>
      </c>
      <c r="M60" s="11">
        <v>0</v>
      </c>
      <c r="N60" s="38"/>
      <c r="O60" s="57">
        <f t="shared" si="4"/>
        <v>0</v>
      </c>
      <c r="P60" s="24"/>
      <c r="Q60" s="11">
        <v>0</v>
      </c>
      <c r="R60" s="38"/>
      <c r="S60" s="57">
        <f t="shared" si="5"/>
        <v>0</v>
      </c>
      <c r="T60" s="33"/>
    </row>
    <row r="61" spans="1:20" ht="15" x14ac:dyDescent="0.2">
      <c r="A61" s="109" t="s">
        <v>60</v>
      </c>
      <c r="B61" s="114" t="s">
        <v>151</v>
      </c>
      <c r="C61" s="109" t="s">
        <v>64</v>
      </c>
      <c r="D61" s="69" t="s">
        <v>75</v>
      </c>
      <c r="E61" s="77" t="s">
        <v>86</v>
      </c>
      <c r="F61" s="67" t="s">
        <v>89</v>
      </c>
      <c r="G61" s="10" t="s">
        <v>106</v>
      </c>
      <c r="H61" s="66" t="s">
        <v>131</v>
      </c>
      <c r="I61" s="11">
        <v>1</v>
      </c>
      <c r="J61" s="61"/>
      <c r="K61" s="57">
        <f t="shared" si="3"/>
        <v>0</v>
      </c>
      <c r="L61" s="74" t="s">
        <v>160</v>
      </c>
      <c r="M61" s="11">
        <v>0</v>
      </c>
      <c r="N61" s="38"/>
      <c r="O61" s="57">
        <f t="shared" si="4"/>
        <v>0</v>
      </c>
      <c r="P61" s="23"/>
      <c r="Q61" s="11">
        <v>0</v>
      </c>
      <c r="R61" s="38"/>
      <c r="S61" s="57">
        <f t="shared" si="5"/>
        <v>0</v>
      </c>
      <c r="T61" s="34"/>
    </row>
    <row r="62" spans="1:20" ht="15" x14ac:dyDescent="0.2">
      <c r="A62" s="110" t="s">
        <v>61</v>
      </c>
      <c r="B62" s="114" t="s">
        <v>150</v>
      </c>
      <c r="C62" s="111" t="s">
        <v>15</v>
      </c>
      <c r="D62" s="72" t="s">
        <v>76</v>
      </c>
      <c r="E62" s="78"/>
      <c r="F62" s="83" t="s">
        <v>95</v>
      </c>
      <c r="G62" s="13" t="s">
        <v>107</v>
      </c>
      <c r="H62" s="85" t="s">
        <v>132</v>
      </c>
      <c r="I62" s="11">
        <v>1</v>
      </c>
      <c r="J62" s="61"/>
      <c r="K62" s="57">
        <f t="shared" si="3"/>
        <v>0</v>
      </c>
      <c r="L62" s="74" t="s">
        <v>160</v>
      </c>
      <c r="M62" s="11">
        <v>0</v>
      </c>
      <c r="N62" s="38"/>
      <c r="O62" s="57">
        <f t="shared" si="4"/>
        <v>0</v>
      </c>
      <c r="P62" s="24"/>
      <c r="Q62" s="11">
        <v>0</v>
      </c>
      <c r="R62" s="38"/>
      <c r="S62" s="57">
        <f t="shared" si="5"/>
        <v>0</v>
      </c>
      <c r="T62" s="33"/>
    </row>
    <row r="63" spans="1:20" ht="15" x14ac:dyDescent="0.2">
      <c r="A63" s="109" t="s">
        <v>62</v>
      </c>
      <c r="B63" s="114" t="s">
        <v>149</v>
      </c>
      <c r="C63" s="109" t="s">
        <v>65</v>
      </c>
      <c r="D63" s="69" t="s">
        <v>77</v>
      </c>
      <c r="E63" s="78" t="s">
        <v>87</v>
      </c>
      <c r="F63" s="67" t="s">
        <v>89</v>
      </c>
      <c r="G63" s="13" t="s">
        <v>108</v>
      </c>
      <c r="H63" s="66" t="s">
        <v>133</v>
      </c>
      <c r="I63" s="11">
        <v>1</v>
      </c>
      <c r="J63" s="61"/>
      <c r="K63" s="57">
        <f t="shared" si="3"/>
        <v>0</v>
      </c>
      <c r="L63" s="74" t="s">
        <v>160</v>
      </c>
      <c r="M63" s="11">
        <v>0</v>
      </c>
      <c r="N63" s="44"/>
      <c r="O63" s="57">
        <f t="shared" si="4"/>
        <v>0</v>
      </c>
      <c r="P63" s="24"/>
      <c r="Q63" s="11">
        <v>0</v>
      </c>
      <c r="R63" s="38"/>
      <c r="S63" s="57">
        <f t="shared" si="5"/>
        <v>0</v>
      </c>
      <c r="T63" s="27"/>
    </row>
    <row r="64" spans="1:20" ht="15" x14ac:dyDescent="0.2">
      <c r="A64" s="111" t="s">
        <v>57</v>
      </c>
      <c r="B64" s="114" t="s">
        <v>145</v>
      </c>
      <c r="C64" s="26" t="s">
        <v>7</v>
      </c>
      <c r="D64" s="13" t="s">
        <v>78</v>
      </c>
      <c r="E64" s="69">
        <v>2</v>
      </c>
      <c r="F64" s="13" t="s">
        <v>13</v>
      </c>
      <c r="G64" s="10" t="s">
        <v>109</v>
      </c>
      <c r="H64" s="86" t="s">
        <v>134</v>
      </c>
      <c r="I64" s="11">
        <v>1</v>
      </c>
      <c r="J64" s="61"/>
      <c r="K64" s="57">
        <f t="shared" si="3"/>
        <v>0</v>
      </c>
      <c r="L64" s="74" t="s">
        <v>161</v>
      </c>
      <c r="M64" s="95">
        <v>1</v>
      </c>
      <c r="N64" s="61"/>
      <c r="O64" s="94">
        <f>M64*N64</f>
        <v>0</v>
      </c>
      <c r="P64" s="118" t="s">
        <v>164</v>
      </c>
      <c r="Q64" s="11">
        <v>0</v>
      </c>
      <c r="R64" s="38"/>
      <c r="S64" s="57">
        <f t="shared" si="5"/>
        <v>0</v>
      </c>
      <c r="T64" s="35"/>
    </row>
    <row r="65" spans="1:20" ht="15" x14ac:dyDescent="0.2">
      <c r="A65" s="108" t="s">
        <v>51</v>
      </c>
      <c r="B65" s="116" t="s">
        <v>138</v>
      </c>
      <c r="C65" s="121" t="s">
        <v>64</v>
      </c>
      <c r="D65" s="73" t="s">
        <v>79</v>
      </c>
      <c r="E65" s="73" t="s">
        <v>88</v>
      </c>
      <c r="F65" s="67" t="s">
        <v>96</v>
      </c>
      <c r="G65" s="10" t="s">
        <v>110</v>
      </c>
      <c r="H65" s="66" t="s">
        <v>135</v>
      </c>
      <c r="I65" s="11">
        <v>1</v>
      </c>
      <c r="J65" s="61"/>
      <c r="K65" s="57">
        <f t="shared" si="3"/>
        <v>0</v>
      </c>
      <c r="L65" s="74" t="s">
        <v>161</v>
      </c>
      <c r="M65" s="11">
        <v>0</v>
      </c>
      <c r="N65" s="96"/>
      <c r="O65" s="57">
        <f t="shared" si="4"/>
        <v>0</v>
      </c>
      <c r="P65" s="30"/>
      <c r="Q65" s="11">
        <v>0</v>
      </c>
      <c r="R65" s="38"/>
      <c r="S65" s="57">
        <f t="shared" si="5"/>
        <v>0</v>
      </c>
      <c r="T65" s="27"/>
    </row>
    <row r="66" spans="1:20" ht="15.75" thickBot="1" x14ac:dyDescent="0.25">
      <c r="A66" s="108" t="s">
        <v>49</v>
      </c>
      <c r="B66" s="114" t="s">
        <v>142</v>
      </c>
      <c r="C66" s="111" t="s">
        <v>3</v>
      </c>
      <c r="D66" s="71">
        <v>56</v>
      </c>
      <c r="E66" s="12"/>
      <c r="F66" s="67" t="s">
        <v>96</v>
      </c>
      <c r="G66" s="10" t="s">
        <v>111</v>
      </c>
      <c r="H66" s="66" t="s">
        <v>136</v>
      </c>
      <c r="I66" s="11">
        <v>1</v>
      </c>
      <c r="J66" s="61"/>
      <c r="K66" s="57">
        <f t="shared" si="3"/>
        <v>0</v>
      </c>
      <c r="L66" s="74" t="s">
        <v>162</v>
      </c>
      <c r="M66" s="11">
        <v>0</v>
      </c>
      <c r="N66" s="38"/>
      <c r="O66" s="57">
        <f t="shared" si="4"/>
        <v>0</v>
      </c>
      <c r="P66" s="23"/>
      <c r="Q66" s="11">
        <v>0</v>
      </c>
      <c r="R66" s="38"/>
      <c r="S66" s="57">
        <f t="shared" si="5"/>
        <v>0</v>
      </c>
      <c r="T66" s="27"/>
    </row>
    <row r="67" spans="1:20" ht="15.75" thickBot="1" x14ac:dyDescent="0.25">
      <c r="A67" s="56" t="s">
        <v>18</v>
      </c>
      <c r="B67" s="117"/>
      <c r="C67" s="122"/>
      <c r="D67" s="45"/>
      <c r="E67" s="46"/>
      <c r="F67" s="47"/>
      <c r="G67" s="45"/>
      <c r="H67" s="48"/>
      <c r="I67" s="49"/>
      <c r="J67" s="50"/>
      <c r="K67" s="58">
        <f>SUM(K42:K66)</f>
        <v>0</v>
      </c>
      <c r="L67" s="123"/>
      <c r="M67" s="51"/>
      <c r="N67" s="55"/>
      <c r="O67" s="58">
        <f>SUM(O42:O66)</f>
        <v>0</v>
      </c>
      <c r="P67" s="50"/>
      <c r="Q67" s="54"/>
      <c r="R67" s="50"/>
      <c r="S67" s="58">
        <f>SUM(S42:S66)</f>
        <v>0</v>
      </c>
      <c r="T67" s="53"/>
    </row>
    <row r="68" spans="1:20" ht="12" thickBot="1" x14ac:dyDescent="0.25"/>
    <row r="69" spans="1:20" ht="18.75" thickBot="1" x14ac:dyDescent="0.25">
      <c r="A69" s="124" t="s">
        <v>43</v>
      </c>
      <c r="B69" s="125"/>
      <c r="C69" s="126"/>
      <c r="D69" s="126"/>
      <c r="E69" s="126"/>
      <c r="F69" s="126"/>
      <c r="G69" s="126"/>
      <c r="H69" s="126"/>
      <c r="I69" s="14">
        <f>K67+O67+S67</f>
        <v>0</v>
      </c>
      <c r="M69" s="2"/>
    </row>
    <row r="81" spans="1:17" ht="12" thickBot="1" x14ac:dyDescent="0.25"/>
    <row r="82" spans="1:17" ht="18.75" thickBot="1" x14ac:dyDescent="0.25">
      <c r="A82" s="124" t="s">
        <v>39</v>
      </c>
      <c r="B82" s="125"/>
      <c r="C82" s="126"/>
      <c r="D82" s="126"/>
      <c r="E82" s="126"/>
      <c r="F82" s="126"/>
      <c r="G82" s="126"/>
      <c r="H82" s="127"/>
      <c r="I82" s="14">
        <f>I69+I33</f>
        <v>0</v>
      </c>
    </row>
    <row r="92" spans="1:17" ht="14.25" x14ac:dyDescent="0.2">
      <c r="A92" s="39" t="s">
        <v>41</v>
      </c>
      <c r="B92" s="39"/>
      <c r="C92" s="39"/>
      <c r="D92" s="40"/>
      <c r="E92" s="41"/>
      <c r="F92" s="41"/>
      <c r="G92" s="42"/>
      <c r="H92" s="41"/>
      <c r="I92" s="41"/>
      <c r="J92" s="42"/>
    </row>
    <row r="93" spans="1:17" s="37" customFormat="1" ht="15" x14ac:dyDescent="0.2">
      <c r="A93" s="62" t="s">
        <v>154</v>
      </c>
      <c r="B93" s="62"/>
      <c r="C93" s="62"/>
      <c r="D93" s="62"/>
      <c r="E93" s="62"/>
      <c r="F93" s="62"/>
      <c r="G93" s="63"/>
      <c r="H93" s="63"/>
      <c r="I93" s="40"/>
      <c r="J93" s="40"/>
      <c r="K93" s="64"/>
      <c r="L93" s="64"/>
      <c r="Q93" s="64"/>
    </row>
    <row r="94" spans="1:17" ht="14.25" x14ac:dyDescent="0.2">
      <c r="A94" s="40" t="s">
        <v>155</v>
      </c>
      <c r="B94" s="40"/>
      <c r="C94" s="40"/>
      <c r="D94" s="40"/>
      <c r="E94" s="41"/>
      <c r="F94" s="41"/>
      <c r="G94" s="42"/>
      <c r="H94" s="41"/>
      <c r="I94" s="41"/>
      <c r="J94" s="42"/>
    </row>
    <row r="95" spans="1:17" ht="14.25" x14ac:dyDescent="0.2">
      <c r="A95" s="40" t="s">
        <v>156</v>
      </c>
      <c r="B95" s="40"/>
      <c r="C95" s="40"/>
      <c r="D95" s="40"/>
      <c r="E95" s="41"/>
      <c r="F95" s="41"/>
      <c r="G95" s="42"/>
      <c r="H95" s="41"/>
      <c r="I95" s="41"/>
      <c r="J95" s="42"/>
    </row>
    <row r="96" spans="1:17" ht="14.25" x14ac:dyDescent="0.2">
      <c r="A96" s="40" t="s">
        <v>42</v>
      </c>
      <c r="B96" s="40"/>
      <c r="C96" s="40"/>
      <c r="D96" s="40"/>
      <c r="E96" s="41"/>
      <c r="F96" s="41"/>
      <c r="G96" s="42"/>
      <c r="H96" s="41"/>
      <c r="I96" s="41"/>
      <c r="J96" s="42"/>
    </row>
    <row r="97" spans="1:10" ht="14.25" x14ac:dyDescent="0.2">
      <c r="A97" s="40"/>
      <c r="B97" s="40"/>
      <c r="C97" s="40"/>
      <c r="D97" s="41"/>
      <c r="E97" s="41"/>
      <c r="F97" s="41"/>
      <c r="G97" s="42"/>
      <c r="H97" s="41"/>
      <c r="I97" s="41"/>
      <c r="J97" s="43"/>
    </row>
  </sheetData>
  <mergeCells count="6">
    <mergeCell ref="A82:H82"/>
    <mergeCell ref="A1:C1"/>
    <mergeCell ref="A33:H33"/>
    <mergeCell ref="A69:H69"/>
    <mergeCell ref="A2:K2"/>
    <mergeCell ref="C3:D3"/>
  </mergeCells>
  <phoneticPr fontId="0" type="noConversion"/>
  <conditionalFormatting sqref="L23:L27">
    <cfRule type="cellIs" dxfId="1" priority="5" stopIfTrue="1" operator="lessThanOrEqual">
      <formula>#REF!+30</formula>
    </cfRule>
  </conditionalFormatting>
  <conditionalFormatting sqref="L29:L30">
    <cfRule type="cellIs" dxfId="0" priority="6" stopIfTrue="1" operator="lessThanOrEqual">
      <formula>#REF!+30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9" scale="5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pro cenovou nabídku s </vt:lpstr>
      <vt:lpstr>'Formulář pro cenovou nabídku s '!Názvy_tisku</vt:lpstr>
    </vt:vector>
  </TitlesOfParts>
  <Company>České dráhy DDC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Zastoupil Karel</dc:creator>
  <cp:lastModifiedBy>Vítek Antonín, Ing.</cp:lastModifiedBy>
  <cp:lastPrinted>2022-11-02T08:45:14Z</cp:lastPrinted>
  <dcterms:created xsi:type="dcterms:W3CDTF">2000-08-24T11:31:41Z</dcterms:created>
  <dcterms:modified xsi:type="dcterms:W3CDTF">2025-03-07T08:18:44Z</dcterms:modified>
</cp:coreProperties>
</file>